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235" windowHeight="9090" firstSheet="54" activeTab="60"/>
  </bookViews>
  <sheets>
    <sheet name="Pracovní 2008" sheetId="1" r:id="rId1"/>
    <sheet name="Schválený 2008" sheetId="2" r:id="rId2"/>
    <sheet name="pracovní" sheetId="3" r:id="rId3"/>
    <sheet name="schválený " sheetId="4" r:id="rId4"/>
    <sheet name="pracovní 2010" sheetId="5" r:id="rId5"/>
    <sheet name="schválený 2010" sheetId="6" r:id="rId6"/>
    <sheet name="pracovní 2011" sheetId="7" r:id="rId7"/>
    <sheet name="schválený 2011" sheetId="8" r:id="rId8"/>
    <sheet name="rozpis rozpočtu 2012" sheetId="9" r:id="rId9"/>
    <sheet name="schválený 2012" sheetId="10" r:id="rId10"/>
    <sheet name="pracovní 2013" sheetId="11" r:id="rId11"/>
    <sheet name="schválený 2013" sheetId="12" r:id="rId12"/>
    <sheet name="pracovní 2014" sheetId="13" r:id="rId13"/>
    <sheet name="schválený 2014" sheetId="14" r:id="rId14"/>
    <sheet name="rozbor výdajů 2014" sheetId="15" r:id="rId15"/>
    <sheet name="pracovní 2015" sheetId="16" r:id="rId16"/>
    <sheet name="Schválený 2015" sheetId="17" r:id="rId17"/>
    <sheet name="rozbor výdajů 12015" sheetId="18" r:id="rId18"/>
    <sheet name="rozbor 22015" sheetId="19" r:id="rId19"/>
    <sheet name="rozbor 32015" sheetId="20" r:id="rId20"/>
    <sheet name="rozbor 42015" sheetId="21" r:id="rId21"/>
    <sheet name="Rozpis rozpočtu 2016" sheetId="22" r:id="rId22"/>
    <sheet name="List1" sheetId="23" r:id="rId23"/>
    <sheet name="Schválený 2016" sheetId="24" r:id="rId24"/>
    <sheet name="rozbor 12016" sheetId="25" r:id="rId25"/>
    <sheet name="rozbor 22016" sheetId="26" r:id="rId26"/>
    <sheet name="rozbor 32016" sheetId="27" r:id="rId27"/>
    <sheet name="rozbor 42016" sheetId="28" r:id="rId28"/>
    <sheet name="rozpis rozpočtu 2017" sheetId="29" r:id="rId29"/>
    <sheet name="schválený 2017" sheetId="30" r:id="rId30"/>
    <sheet name="rozbor 12017" sheetId="31" r:id="rId31"/>
    <sheet name="rozbor 22017" sheetId="32" r:id="rId32"/>
    <sheet name="rozbor 32017" sheetId="33" r:id="rId33"/>
    <sheet name="rozbor 42017" sheetId="34" r:id="rId34"/>
    <sheet name="návrh rozpočtu2018" sheetId="35" r:id="rId35"/>
    <sheet name="rozpočet 2018" sheetId="36" r:id="rId36"/>
    <sheet name="rozpis rozpočtu 2018" sheetId="37" r:id="rId37"/>
    <sheet name="rozbor 12018" sheetId="38" r:id="rId38"/>
    <sheet name="rozbor 22018" sheetId="39" r:id="rId39"/>
    <sheet name="rozbor 32018" sheetId="40" r:id="rId40"/>
    <sheet name="rozbor 42018" sheetId="41" r:id="rId41"/>
    <sheet name="návrh rozpočtu 2019" sheetId="42" r:id="rId42"/>
    <sheet name="Rozpis rozpočtu 2019" sheetId="43" r:id="rId43"/>
    <sheet name="rozpočet 2019" sheetId="44" r:id="rId44"/>
    <sheet name="rozbor 12019" sheetId="45" r:id="rId45"/>
    <sheet name="rozbor 22019" sheetId="46" r:id="rId46"/>
    <sheet name="rozbor 32019" sheetId="47" r:id="rId47"/>
    <sheet name="rozbor 42019" sheetId="48" r:id="rId48"/>
    <sheet name="pracovní 2020" sheetId="49" r:id="rId49"/>
    <sheet name="návrh rozpočtu 2020" sheetId="50" r:id="rId50"/>
    <sheet name="rozpočet 2020" sheetId="51" r:id="rId51"/>
    <sheet name="rozpis rozpočtu" sheetId="52" r:id="rId52"/>
    <sheet name="rozbor 12020" sheetId="53" r:id="rId53"/>
    <sheet name="rozbor 22020" sheetId="54" r:id="rId54"/>
    <sheet name="rozbor 42020" sheetId="55" r:id="rId55"/>
    <sheet name="pracovní 2021" sheetId="56" r:id="rId56"/>
    <sheet name="návrh rozpočtu 2021" sheetId="57" r:id="rId57"/>
    <sheet name="rozpočet 2021" sheetId="58" r:id="rId58"/>
    <sheet name="rozpis rozpočtu 2021" sheetId="59" r:id="rId59"/>
    <sheet name="pracovní 2022" sheetId="60" r:id="rId60"/>
    <sheet name="návrh rozpočtu 2022" sheetId="61" r:id="rId61"/>
  </sheets>
  <definedNames/>
  <calcPr fullCalcOnLoad="1"/>
</workbook>
</file>

<file path=xl/comments11.xml><?xml version="1.0" encoding="utf-8"?>
<comments xmlns="http://schemas.openxmlformats.org/spreadsheetml/2006/main">
  <authors>
    <author>Marie Antlov?</author>
  </authors>
  <commentList>
    <comment ref="D66" authorId="0">
      <text>
        <r>
          <rPr>
            <b/>
            <sz val="10"/>
            <rFont val="Tahoma"/>
            <family val="2"/>
          </rPr>
          <t>Marie Antlová:</t>
        </r>
        <r>
          <rPr>
            <sz val="10"/>
            <rFont val="Tahoma"/>
            <family val="2"/>
          </rPr>
          <t xml:space="preserve">
470 Podoubraví
520 Přibyslavsko</t>
        </r>
      </text>
    </comment>
  </commentList>
</comments>
</file>

<file path=xl/comments13.xml><?xml version="1.0" encoding="utf-8"?>
<comments xmlns="http://schemas.openxmlformats.org/spreadsheetml/2006/main">
  <authors>
    <author>Marie Antlov?</author>
  </authors>
  <commentList>
    <comment ref="D61" authorId="0">
      <text>
        <r>
          <rPr>
            <b/>
            <sz val="10"/>
            <rFont val="Tahoma"/>
            <family val="2"/>
          </rPr>
          <t>Marie Antlová:</t>
        </r>
        <r>
          <rPr>
            <sz val="10"/>
            <rFont val="Tahoma"/>
            <family val="2"/>
          </rPr>
          <t xml:space="preserve">
475 Podoubraví
285 Přibyslavsko</t>
        </r>
      </text>
    </comment>
  </commentList>
</comments>
</file>

<file path=xl/comments16.xml><?xml version="1.0" encoding="utf-8"?>
<comments xmlns="http://schemas.openxmlformats.org/spreadsheetml/2006/main">
  <authors>
    <author>Marie Antlov?</author>
  </authors>
  <commentList>
    <comment ref="D62" authorId="0">
      <text>
        <r>
          <rPr>
            <b/>
            <sz val="10"/>
            <rFont val="Tahoma"/>
            <family val="2"/>
          </rPr>
          <t>Marie Antlová:</t>
        </r>
        <r>
          <rPr>
            <sz val="10"/>
            <rFont val="Tahoma"/>
            <family val="2"/>
          </rPr>
          <t xml:space="preserve">
475 Podoubraví
330 Přibyslavsko</t>
        </r>
      </text>
    </comment>
  </commentList>
</comments>
</file>

<file path=xl/comments22.xml><?xml version="1.0" encoding="utf-8"?>
<comments xmlns="http://schemas.openxmlformats.org/spreadsheetml/2006/main">
  <authors>
    <author>Marie Antlov?</author>
  </authors>
  <commentList>
    <comment ref="D69" authorId="0">
      <text>
        <r>
          <rPr>
            <b/>
            <sz val="10"/>
            <rFont val="Tahoma"/>
            <family val="2"/>
          </rPr>
          <t>Marie Antlová:</t>
        </r>
        <r>
          <rPr>
            <sz val="10"/>
            <rFont val="Tahoma"/>
            <family val="2"/>
          </rPr>
          <t xml:space="preserve">
550 Podoubraví
342 Přibyslavsko
500 Borovsko</t>
        </r>
      </text>
    </comment>
  </commentList>
</comments>
</file>

<file path=xl/comments29.xml><?xml version="1.0" encoding="utf-8"?>
<comments xmlns="http://schemas.openxmlformats.org/spreadsheetml/2006/main">
  <authors>
    <author>Marie Antlov?</author>
  </authors>
  <commentList>
    <comment ref="D60" authorId="0">
      <text>
        <r>
          <rPr>
            <b/>
            <sz val="10"/>
            <rFont val="Tahoma"/>
            <family val="2"/>
          </rPr>
          <t>Marie Antlová:</t>
        </r>
        <r>
          <rPr>
            <sz val="10"/>
            <rFont val="Tahoma"/>
            <family val="2"/>
          </rPr>
          <t xml:space="preserve">
7550,00Podoubraví
333,00 Přibyslavsko
333,00 Borovsko</t>
        </r>
      </text>
    </comment>
  </commentList>
</comments>
</file>

<file path=xl/comments37.xml><?xml version="1.0" encoding="utf-8"?>
<comments xmlns="http://schemas.openxmlformats.org/spreadsheetml/2006/main">
  <authors>
    <author>Marie Antlov?</author>
  </authors>
  <commentList>
    <comment ref="D68" authorId="0">
      <text>
        <r>
          <rPr>
            <b/>
            <sz val="10"/>
            <rFont val="Tahoma"/>
            <family val="2"/>
          </rPr>
          <t>Marie Antlová:</t>
        </r>
        <r>
          <rPr>
            <sz val="10"/>
            <rFont val="Tahoma"/>
            <family val="2"/>
          </rPr>
          <t xml:space="preserve">
7510,00Podoubraví
348,00 Přibyslavsko
348,00 Borovsko</t>
        </r>
      </text>
    </comment>
  </commentList>
</comments>
</file>

<file path=xl/comments43.xml><?xml version="1.0" encoding="utf-8"?>
<comments xmlns="http://schemas.openxmlformats.org/spreadsheetml/2006/main">
  <authors>
    <author>Marie Antlov?</author>
  </authors>
  <commentList>
    <comment ref="D75" authorId="0">
      <text>
        <r>
          <rPr>
            <b/>
            <sz val="10"/>
            <rFont val="Tahoma"/>
            <family val="2"/>
          </rPr>
          <t>Marie Antlová:</t>
        </r>
        <r>
          <rPr>
            <sz val="10"/>
            <rFont val="Tahoma"/>
            <family val="2"/>
          </rPr>
          <t xml:space="preserve">
23465,00Podoubraví
345,00 Přibyslavsko
345,00 Borovsko</t>
        </r>
      </text>
    </comment>
  </commentList>
</comments>
</file>

<file path=xl/comments49.xml><?xml version="1.0" encoding="utf-8"?>
<comments xmlns="http://schemas.openxmlformats.org/spreadsheetml/2006/main">
  <authors>
    <author>Marie Antlov?</author>
  </authors>
  <commentList>
    <comment ref="D73" authorId="0">
      <text>
        <r>
          <rPr>
            <sz val="10"/>
            <rFont val="Tahoma"/>
            <family val="2"/>
          </rPr>
          <t>Marie Antlová:
36197,10Podoubraví
121,00 Přibyslavsko
345,00 Borovsko</t>
        </r>
      </text>
    </comment>
  </commentList>
</comments>
</file>

<file path=xl/comments52.xml><?xml version="1.0" encoding="utf-8"?>
<comments xmlns="http://schemas.openxmlformats.org/spreadsheetml/2006/main">
  <authors>
    <author>Marie Antlov?</author>
  </authors>
  <commentList>
    <comment ref="D75" authorId="0">
      <text>
        <r>
          <rPr>
            <sz val="10"/>
            <rFont val="Tahoma"/>
            <family val="2"/>
          </rPr>
          <t>Marie Antlová:
36197,10Podoubraví
121,00 Přibyslavsko
345,00 Borovsko</t>
        </r>
      </text>
    </comment>
  </commentList>
</comments>
</file>

<file path=xl/comments56.xml><?xml version="1.0" encoding="utf-8"?>
<comments xmlns="http://schemas.openxmlformats.org/spreadsheetml/2006/main">
  <authors>
    <author>Marie Antlov?</author>
  </authors>
  <commentList>
    <comment ref="D79" authorId="0">
      <text>
        <r>
          <rPr>
            <sz val="10"/>
            <rFont val="Tahoma"/>
            <family val="2"/>
          </rPr>
          <t>Marie Antlová:
25970,00 Podoubraví
122,00 Přibyslavsko
345,00 Borovsko</t>
        </r>
      </text>
    </comment>
  </commentList>
</comments>
</file>

<file path=xl/comments59.xml><?xml version="1.0" encoding="utf-8"?>
<comments xmlns="http://schemas.openxmlformats.org/spreadsheetml/2006/main">
  <authors>
    <author>Marie Antlov?</author>
  </authors>
  <commentList>
    <comment ref="D80" authorId="0">
      <text>
        <r>
          <rPr>
            <sz val="10"/>
            <rFont val="Tahoma"/>
            <family val="2"/>
          </rPr>
          <t>Marie Antlová:
25970,00 Podoubraví
122,00 Přibyslavsko
345,00 Borovsko</t>
        </r>
      </text>
    </comment>
  </commentList>
</comments>
</file>

<file path=xl/comments60.xml><?xml version="1.0" encoding="utf-8"?>
<comments xmlns="http://schemas.openxmlformats.org/spreadsheetml/2006/main">
  <authors>
    <author>Marie Antlov?</author>
  </authors>
  <commentList>
    <comment ref="D78" authorId="0">
      <text>
        <r>
          <rPr>
            <sz val="10"/>
            <rFont val="Tahoma"/>
            <family val="2"/>
          </rPr>
          <t xml:space="preserve">Marie Antlová:
9560,00 Podoubraví
124,00 Přibyslavsko
345,00 Borovsko neoveřeno pro rok 2022
</t>
        </r>
      </text>
    </comment>
  </commentList>
</comments>
</file>

<file path=xl/comments9.xml><?xml version="1.0" encoding="utf-8"?>
<comments xmlns="http://schemas.openxmlformats.org/spreadsheetml/2006/main">
  <authors>
    <author>Marie Antlov?</author>
  </authors>
  <commentList>
    <comment ref="D66" authorId="0">
      <text>
        <r>
          <rPr>
            <b/>
            <sz val="10"/>
            <rFont val="Tahoma"/>
            <family val="2"/>
          </rPr>
          <t>Marie Antlová:</t>
        </r>
        <r>
          <rPr>
            <sz val="10"/>
            <rFont val="Tahoma"/>
            <family val="2"/>
          </rPr>
          <t xml:space="preserve">
470 Podoubraví
520 Přibyslavsko</t>
        </r>
      </text>
    </comment>
  </commentList>
</comments>
</file>

<file path=xl/sharedStrings.xml><?xml version="1.0" encoding="utf-8"?>
<sst xmlns="http://schemas.openxmlformats.org/spreadsheetml/2006/main" count="4377" uniqueCount="730">
  <si>
    <t xml:space="preserve">  1. Pěstební činnost lesy                                              </t>
  </si>
  <si>
    <t xml:space="preserve">  2. Vodovod – elektřina                                              </t>
  </si>
  <si>
    <t xml:space="preserve">                    - rozbory                                                  </t>
  </si>
  <si>
    <t xml:space="preserve">  3. Údržba zeleně – pohonné hmoty                           </t>
  </si>
  <si>
    <t xml:space="preserve">  4. Služby peněžních ústavů                                          </t>
  </si>
  <si>
    <t xml:space="preserve">  5. Údržba komunikace a cest                                   </t>
  </si>
  <si>
    <t xml:space="preserve">  6. Příspěvek na školu – Havl. Borová                         </t>
  </si>
  <si>
    <t xml:space="preserve">  7. El.energie – osvětlení                                                                                           </t>
  </si>
  <si>
    <t xml:space="preserve">  8. Odvoz odpadů- komunální                                      </t>
  </si>
  <si>
    <t xml:space="preserve">                             - plasty                                              </t>
  </si>
  <si>
    <t xml:space="preserve">                            - nebezpečný                                      </t>
  </si>
  <si>
    <t xml:space="preserve">        - pohonné hmoty                                                     </t>
  </si>
  <si>
    <t xml:space="preserve">10. Plat zaměstnance v pr. poměru                              </t>
  </si>
  <si>
    <t xml:space="preserve">     Sociální poj                                     .                       </t>
  </si>
  <si>
    <t xml:space="preserve">    Zdravotní poj.                                                           </t>
  </si>
  <si>
    <t xml:space="preserve">15. Příspěvky do svazků obcí                                   </t>
  </si>
  <si>
    <t xml:space="preserve"> 1. Příjem z daní                                                                                                     </t>
  </si>
  <si>
    <t xml:space="preserve"> 2. Poplatky ze psů                                                      </t>
  </si>
  <si>
    <t xml:space="preserve"> 3. Poplatky za vodu                                                    </t>
  </si>
  <si>
    <t xml:space="preserve"> 4. Pronájem pozemků                                                  </t>
  </si>
  <si>
    <t xml:space="preserve"> 6. Pronájem bytů                                                          </t>
  </si>
  <si>
    <t xml:space="preserve">8. Dotace na státní správu                                          </t>
  </si>
  <si>
    <t xml:space="preserve"> 5. Pronájem  lesa                                                       </t>
  </si>
  <si>
    <t>7. Výběr za odpady</t>
  </si>
  <si>
    <t xml:space="preserve">CELKEM :                                       </t>
  </si>
  <si>
    <t xml:space="preserve">Příjmy:                                              </t>
  </si>
  <si>
    <t xml:space="preserve">Výdaje:                                         </t>
  </si>
  <si>
    <t xml:space="preserve">CELKEM:                                      </t>
  </si>
  <si>
    <t xml:space="preserve">11. Režie obecního úřadu                                                                            </t>
  </si>
  <si>
    <t xml:space="preserve">12. Pojistné bytovky                                                       </t>
  </si>
  <si>
    <t xml:space="preserve">13. Uhlí – obecní úřad                                                    </t>
  </si>
  <si>
    <t xml:space="preserve">14. Telekomunikace                                                       </t>
  </si>
  <si>
    <t>v tisících</t>
  </si>
  <si>
    <t>změny</t>
  </si>
  <si>
    <t>poznámky</t>
  </si>
  <si>
    <t>16. Územní plán obce</t>
  </si>
  <si>
    <t xml:space="preserve">  9. Požární ochrana           </t>
  </si>
  <si>
    <t xml:space="preserve"> 6. Pronájem bytů                                                  </t>
  </si>
  <si>
    <t xml:space="preserve">        -el. energie</t>
  </si>
  <si>
    <t>Bílek Jaroslav …………………….</t>
  </si>
  <si>
    <t>starosta obce</t>
  </si>
  <si>
    <t xml:space="preserve">     Zdravotní pojištění</t>
  </si>
  <si>
    <t>doplnit</t>
  </si>
  <si>
    <t>zatím neznám</t>
  </si>
  <si>
    <t>zatím nekonzultováno</t>
  </si>
  <si>
    <t>?</t>
  </si>
  <si>
    <t>zvyšuje se cena za ulož</t>
  </si>
  <si>
    <t>Rozpočet na rok 2009 meteriál k projednání</t>
  </si>
  <si>
    <t xml:space="preserve">                     Rozpočet na rok 2009</t>
  </si>
  <si>
    <t>17. Výměna okenu kapličky</t>
  </si>
  <si>
    <t>18. Úprava prostranství u pomníku</t>
  </si>
  <si>
    <t xml:space="preserve">10. Plat zaměstnanců v pr. poměru                              </t>
  </si>
  <si>
    <t>19. Čištění potoka</t>
  </si>
  <si>
    <t>20. Oprava obecního úřadu</t>
  </si>
  <si>
    <t>21. Projekt hasičárna</t>
  </si>
  <si>
    <t>22. Projetk na novou zástavbu</t>
  </si>
  <si>
    <t xml:space="preserve">                      - oprava šoupě</t>
  </si>
  <si>
    <t xml:space="preserve">                      - rozbory                                                  </t>
  </si>
  <si>
    <t>23. Oprava rozhlasu</t>
  </si>
  <si>
    <t xml:space="preserve">24. Znak a prapor obce </t>
  </si>
  <si>
    <t>25. Činnost knihovny</t>
  </si>
  <si>
    <t xml:space="preserve">      - odměna knihovnice</t>
  </si>
  <si>
    <t xml:space="preserve">      - nákup knih</t>
  </si>
  <si>
    <t>Vyvěšeno: 12. 12. 2008</t>
  </si>
  <si>
    <t>Sejmuto:29. 12.2008</t>
  </si>
  <si>
    <t>Schváleno zastupitelstvem:</t>
  </si>
  <si>
    <t>Rozpočet na rok 2010 meteriál k projednání</t>
  </si>
  <si>
    <t>zůstana-li cena  8,00</t>
  </si>
  <si>
    <t>vyhláška zůstává</t>
  </si>
  <si>
    <t xml:space="preserve"> 5. Pronájem  lesa          </t>
  </si>
  <si>
    <t>8. Dotace na státní správu</t>
  </si>
  <si>
    <t xml:space="preserve">  1. Pěstební činnost lesy               </t>
  </si>
  <si>
    <t xml:space="preserve">                     Rozpočet na rok 2010</t>
  </si>
  <si>
    <t>16. Vybavení hasičárny</t>
  </si>
  <si>
    <t>17. Výměna oken bytovka</t>
  </si>
  <si>
    <t>18. Setkání rodáků</t>
  </si>
  <si>
    <t>19. Znak a prapor</t>
  </si>
  <si>
    <t>20. Plynová přípojka u hasičárny</t>
  </si>
  <si>
    <t>21. Knihovna</t>
  </si>
  <si>
    <t>Vyvěšeno: 6. 12. 2009</t>
  </si>
  <si>
    <t>Sejmuto:</t>
  </si>
  <si>
    <t>Bílek Jaroslav ……………</t>
  </si>
  <si>
    <t>22. Úprava prostranství před hasičskou zbrojnicí</t>
  </si>
  <si>
    <t>2. Daň z nemovitosti</t>
  </si>
  <si>
    <t>Rozpočet na rok 2008 meteriál k projednání</t>
  </si>
  <si>
    <t>úprava dle nové vyhlášky</t>
  </si>
  <si>
    <t>doplnit dle smlouvy</t>
  </si>
  <si>
    <t xml:space="preserve"> </t>
  </si>
  <si>
    <t xml:space="preserve">                     Rozpočet na rok 2008</t>
  </si>
  <si>
    <t>17. Oprava kapličky</t>
  </si>
  <si>
    <t>Vyvěšeno: 30. 11. 2007</t>
  </si>
  <si>
    <t>Sejmuto: 22. 12. 2009</t>
  </si>
  <si>
    <t>23. Hasičská zbrojnice</t>
  </si>
  <si>
    <t xml:space="preserve">                     Rozpočet na rok 2011</t>
  </si>
  <si>
    <t>17. Poštovní služby</t>
  </si>
  <si>
    <t xml:space="preserve">18. Nákup služeb - servis </t>
  </si>
  <si>
    <t>16. Knihovna - odměna</t>
  </si>
  <si>
    <t xml:space="preserve">  1. Lesní hospodářství                                         </t>
  </si>
  <si>
    <t xml:space="preserve">  2. Obecní vodovod                                      </t>
  </si>
  <si>
    <t>19. Úprava sportoviště</t>
  </si>
  <si>
    <t>20. Kronika</t>
  </si>
  <si>
    <t xml:space="preserve">21. Dětský den </t>
  </si>
  <si>
    <t xml:space="preserve">        - plyn</t>
  </si>
  <si>
    <t xml:space="preserve">        - doplnění výstroje</t>
  </si>
  <si>
    <t xml:space="preserve">                     -opravy</t>
  </si>
  <si>
    <t xml:space="preserve">13 obecní úřad - úhlí                                                   </t>
  </si>
  <si>
    <t xml:space="preserve">                        - el. energie</t>
  </si>
  <si>
    <t>Hasičárna - vybavení</t>
  </si>
  <si>
    <t>22. Bytovka - údržba</t>
  </si>
  <si>
    <t xml:space="preserve">  3. Místní komunikace              </t>
  </si>
  <si>
    <t xml:space="preserve">  4. Příspěvek na ZŠ v Havl. Borové </t>
  </si>
  <si>
    <t xml:space="preserve">  5. Místní knihovna                            </t>
  </si>
  <si>
    <t xml:space="preserve">  6. Kronika</t>
  </si>
  <si>
    <t xml:space="preserve">  7. Kulturní akce                                                                                        </t>
  </si>
  <si>
    <t xml:space="preserve">  8. Obecní sportoviště                                </t>
  </si>
  <si>
    <t xml:space="preserve">  9. Veřejné osvětlení          </t>
  </si>
  <si>
    <t xml:space="preserve">10. Komunální odpad                        </t>
  </si>
  <si>
    <t xml:space="preserve">11. Nebezpečný odpad                                                                          </t>
  </si>
  <si>
    <t xml:space="preserve">12. Ostatní odpady                                                       </t>
  </si>
  <si>
    <t xml:space="preserve">13. Veřejná zeleň                                               </t>
  </si>
  <si>
    <t xml:space="preserve">14. Bytové hospodářství                                                      </t>
  </si>
  <si>
    <t xml:space="preserve">15. Požární ochrana                                  </t>
  </si>
  <si>
    <t>16. Vnitřní správa</t>
  </si>
  <si>
    <t>Ostatní kultura</t>
  </si>
  <si>
    <t xml:space="preserve">10. Plat dohoda o pr. práce                            </t>
  </si>
  <si>
    <t xml:space="preserve">                Rozpis rozpočtu na rok 2011</t>
  </si>
  <si>
    <t xml:space="preserve">                     Rozpočet na rok 2012</t>
  </si>
  <si>
    <t>ODPA</t>
  </si>
  <si>
    <t>Daňové příjmy</t>
  </si>
  <si>
    <t>Daň z nemovitosti</t>
  </si>
  <si>
    <t>Poplatek za psa</t>
  </si>
  <si>
    <t>Vodné</t>
  </si>
  <si>
    <t>Pronájem pozemků</t>
  </si>
  <si>
    <t>Pronájem lesa</t>
  </si>
  <si>
    <t>Pronájem bytů</t>
  </si>
  <si>
    <t>Poplatek za odpady</t>
  </si>
  <si>
    <t>Dotace na státní správu</t>
  </si>
  <si>
    <t>Dividendy</t>
  </si>
  <si>
    <t xml:space="preserve">Úroky z vkladu na běžném účtu </t>
  </si>
  <si>
    <t>Pěstební činnost v lese</t>
  </si>
  <si>
    <t>Údržba silnic</t>
  </si>
  <si>
    <t>Vodovod</t>
  </si>
  <si>
    <t>Příspěvek na ZŠ Havlíčkova Borová</t>
  </si>
  <si>
    <t>Místní knihovna</t>
  </si>
  <si>
    <t>Kronika obce</t>
  </si>
  <si>
    <t>Péče o památník</t>
  </si>
  <si>
    <t>Sportoviště obce</t>
  </si>
  <si>
    <t>Kulturní akce v obci</t>
  </si>
  <si>
    <t>Bytové hospodářství - opravy</t>
  </si>
  <si>
    <t>Veřejné osvětlení</t>
  </si>
  <si>
    <t>Nebezpečný odpad</t>
  </si>
  <si>
    <t>Komunální odpad</t>
  </si>
  <si>
    <t>Ostatní odpad - plasty, sklo..</t>
  </si>
  <si>
    <t>Veřejná zeleň</t>
  </si>
  <si>
    <t xml:space="preserve">Požární ochrana </t>
  </si>
  <si>
    <t>Zastupitelstvo obce</t>
  </si>
  <si>
    <t>Činnost místní správy</t>
  </si>
  <si>
    <t>Úprava potoka</t>
  </si>
  <si>
    <t>Odpočinkové místo na cyklostezce</t>
  </si>
  <si>
    <t>Pracely pro bytovou zástavbu</t>
  </si>
  <si>
    <t>LDO - náhrada nákladů</t>
  </si>
  <si>
    <t>Odpočinkové místo na cyklostezce - socha jelena</t>
  </si>
  <si>
    <t>Odpočinkové místo na cyklostezce -DDHM</t>
  </si>
  <si>
    <t>Vodovod - el. enrgie</t>
  </si>
  <si>
    <t>Vodovod - nájem</t>
  </si>
  <si>
    <t>v korunách</t>
  </si>
  <si>
    <t>POLOŽKA</t>
  </si>
  <si>
    <t>Vodovod - rozbory, služby</t>
  </si>
  <si>
    <t>Vodovod - opravy</t>
  </si>
  <si>
    <t>Úprava potoka - oprava koryta a břehů</t>
  </si>
  <si>
    <t>Místní knihovna - odměna knihovnice</t>
  </si>
  <si>
    <t>Kronika obce - odměna knihovnice</t>
  </si>
  <si>
    <t>Péče o památník - nákup věnce</t>
  </si>
  <si>
    <t>Sportoviště obce - vybavení</t>
  </si>
  <si>
    <t>Kulturní akce v obci drobné ceny</t>
  </si>
  <si>
    <t>Pohoštění</t>
  </si>
  <si>
    <t>Veřejné osvětlení - el. energie</t>
  </si>
  <si>
    <t>Pracely pro bytovou zástavbu - projekt zasíťování</t>
  </si>
  <si>
    <t>Veřejná zeleň pohonné hmoty</t>
  </si>
  <si>
    <t>Mulčování</t>
  </si>
  <si>
    <t>Požární zbrojnice - materiál</t>
  </si>
  <si>
    <t xml:space="preserve">Požární zbrojnice - vybavení </t>
  </si>
  <si>
    <t>Požární zbroj. - vzduchotechnika - techn. zhod.</t>
  </si>
  <si>
    <t>Požární zbrojnice - plyn</t>
  </si>
  <si>
    <t>Požární zbrojnice - el. Energie</t>
  </si>
  <si>
    <t>Pož. ochrana - doplnění výstroje</t>
  </si>
  <si>
    <t>Pož. ochrana - pohonné hmoty</t>
  </si>
  <si>
    <t>Zastupitelstvo obce - odměny</t>
  </si>
  <si>
    <t>Zastupitelstvo obce - zdravotní pojištění</t>
  </si>
  <si>
    <t>Činnost místní správy odměny dohody o pr. práce</t>
  </si>
  <si>
    <t>Nákup materiálu</t>
  </si>
  <si>
    <t>Elektrická energie</t>
  </si>
  <si>
    <t>Pevná paliva</t>
  </si>
  <si>
    <t>Služby pošt</t>
  </si>
  <si>
    <t>Služby telekomunikací</t>
  </si>
  <si>
    <t>Služby peněžních ústavú - pojištění</t>
  </si>
  <si>
    <t>Služby peněžních ústavú -poplatky bance</t>
  </si>
  <si>
    <t xml:space="preserve">Nákup služeb - servis ... </t>
  </si>
  <si>
    <t>Příspěvky do svazků obcí</t>
  </si>
  <si>
    <t xml:space="preserve">                     Rozpis rozpočtu na rok 2012</t>
  </si>
  <si>
    <t>Projednáno zastupitelstvem obce dne</t>
  </si>
  <si>
    <t>…………………….</t>
  </si>
  <si>
    <t>Vyvěšeno na úřední desce dne</t>
  </si>
  <si>
    <t>Vyvěšeno na úřední desce elektronicky dne</t>
  </si>
  <si>
    <t>Sejmuto dne</t>
  </si>
  <si>
    <t>Schváleno zastupitelstvem obce dne</t>
  </si>
  <si>
    <t>Starosta obce Jaroslav Bílek - razítko, podpis</t>
  </si>
  <si>
    <t>Odpočinkové místo - projektové práce</t>
  </si>
  <si>
    <t xml:space="preserve">Projekt úpravy </t>
  </si>
  <si>
    <t>……………….</t>
  </si>
  <si>
    <t xml:space="preserve">                  Příprava rozpočtu na rok 2013</t>
  </si>
  <si>
    <t>neověřeno</t>
  </si>
  <si>
    <t>už se nebude nic platit. Obcím se školou se navýší daně dle počtu žáků</t>
  </si>
  <si>
    <t>Kronika obce - odměna kronikářky</t>
  </si>
  <si>
    <t>Drobné vodní toky - opravy</t>
  </si>
  <si>
    <t>Požární zbrojnice - kamna</t>
  </si>
  <si>
    <t>Pož. ochrana - malba</t>
  </si>
  <si>
    <t>Požární zbrojnice - el. energie</t>
  </si>
  <si>
    <t>zatím nevím určitě</t>
  </si>
  <si>
    <t>Rozdíl</t>
  </si>
  <si>
    <t xml:space="preserve">                     Rozpočet na rok 2013</t>
  </si>
  <si>
    <t>Místní knihovna - regál</t>
  </si>
  <si>
    <t>Územní plán - úprava</t>
  </si>
  <si>
    <t>Veř. Zeleň - lesopark a ozelenění sloupu - geom plán</t>
  </si>
  <si>
    <t>Inženýrské sítě - bytová zástavba</t>
  </si>
  <si>
    <t>nová úřední deska</t>
  </si>
  <si>
    <t>Silnice - zrcadlo</t>
  </si>
  <si>
    <t>Inženýrské sítě</t>
  </si>
  <si>
    <t>Územní plán obce</t>
  </si>
  <si>
    <t xml:space="preserve">                  Příprava rozpočtu na rok 2014</t>
  </si>
  <si>
    <t xml:space="preserve">                     Rozpočet na rok 2014</t>
  </si>
  <si>
    <t>Oprava silnice Slavětín - Oudoleň</t>
  </si>
  <si>
    <t>Knihovna - nábytek</t>
  </si>
  <si>
    <t>Oprava koupaliště</t>
  </si>
  <si>
    <t>Zajištění oslav 700 let obce</t>
  </si>
  <si>
    <t>Prodej plynofikace 6 RD</t>
  </si>
  <si>
    <t xml:space="preserve">Rozpočet je sestaven jako schodkový. Schodek je kryt zůstatkem na bankovních účetech z minulých let. </t>
  </si>
  <si>
    <t>Silnice u 6 RD</t>
  </si>
  <si>
    <t xml:space="preserve">Vodovod - rozbory, služby, studie tlaku </t>
  </si>
  <si>
    <t>Pož. ochrana - výročí 95 let SDH</t>
  </si>
  <si>
    <t>Organizace výstavy pana Vavrouška</t>
  </si>
  <si>
    <t>Zaměření obecních pozemků</t>
  </si>
  <si>
    <t>Oprava kanálu a obrubníky</t>
  </si>
  <si>
    <t>Místní knihovna - židle, přímotop</t>
  </si>
  <si>
    <t>Měřáky spotřeby tepla</t>
  </si>
  <si>
    <t>Příspěvek na provoz prodejny</t>
  </si>
  <si>
    <t xml:space="preserve">                     Rozpočet na rok 2015</t>
  </si>
  <si>
    <t>Starosta obce Jiří Stehno - razítko, podpis</t>
  </si>
  <si>
    <t>Veřejná zeleň - odměna dle dohody</t>
  </si>
  <si>
    <t>Pohonné hmoty</t>
  </si>
  <si>
    <t>Údržba a pořízení silnic</t>
  </si>
  <si>
    <t>Rozpis rozpočtu na rok 2015</t>
  </si>
  <si>
    <t>Pěstební činnost v lese - těžba</t>
  </si>
  <si>
    <t>Dotace na provoz obchodu v obci</t>
  </si>
  <si>
    <t>oprava silnice Slavětín - Oudoleň</t>
  </si>
  <si>
    <t>oprava silnice v obci</t>
  </si>
  <si>
    <t>údržba značení a mulčování krajnic</t>
  </si>
  <si>
    <t>Provoz vodovodu</t>
  </si>
  <si>
    <t>nájem</t>
  </si>
  <si>
    <t>rozbory kvality vody</t>
  </si>
  <si>
    <t>opravy</t>
  </si>
  <si>
    <t>elektrická energie</t>
  </si>
  <si>
    <t>Potok - čištění koryta</t>
  </si>
  <si>
    <t>Dotace MŠ v Oudoleni</t>
  </si>
  <si>
    <t>mzdové náklady</t>
  </si>
  <si>
    <t>regály na knihy</t>
  </si>
  <si>
    <t>úklidové prosředky</t>
  </si>
  <si>
    <t>psací potřeby</t>
  </si>
  <si>
    <t xml:space="preserve">Kronika obce </t>
  </si>
  <si>
    <t>Socha jelena - penetrace</t>
  </si>
  <si>
    <t>Péče o památník - nákup věnce, květin</t>
  </si>
  <si>
    <t>Vítání občánků</t>
  </si>
  <si>
    <t>květiny, pamětní listy</t>
  </si>
  <si>
    <t>finanční dary</t>
  </si>
  <si>
    <t>Kaple - výmalba</t>
  </si>
  <si>
    <t>Kulturní akce</t>
  </si>
  <si>
    <t>výtvarné dílny - materiál</t>
  </si>
  <si>
    <t>přednášky</t>
  </si>
  <si>
    <t>důchodci</t>
  </si>
  <si>
    <t>rozloučení s prázdninami</t>
  </si>
  <si>
    <t xml:space="preserve"> vyhodnocení oslav 700 let obce - dary, občerstvení</t>
  </si>
  <si>
    <t>Oslavy 700 let obce</t>
  </si>
  <si>
    <t>tisk knihy</t>
  </si>
  <si>
    <t>grafická příprava knihy</t>
  </si>
  <si>
    <t>květiny, věnec, kliprámy, odznaky, vlaječky, vlajka, tašky</t>
  </si>
  <si>
    <t>poštovné</t>
  </si>
  <si>
    <t>obrazová kronika, pozvánky, pamětní listy</t>
  </si>
  <si>
    <t>honoráře vystupujícím</t>
  </si>
  <si>
    <t>OSA</t>
  </si>
  <si>
    <t>občerstvení</t>
  </si>
  <si>
    <t>Bytovka - oprava komína</t>
  </si>
  <si>
    <t xml:space="preserve">Veřejné osvětlení </t>
  </si>
  <si>
    <t xml:space="preserve">oprava </t>
  </si>
  <si>
    <t>žárovky</t>
  </si>
  <si>
    <t>vodovod</t>
  </si>
  <si>
    <t>veřejné osvětlení - rozpracováno</t>
  </si>
  <si>
    <t>plynovod</t>
  </si>
  <si>
    <t>vícepráce na vodovodu, plynodikaci a kanalizaci</t>
  </si>
  <si>
    <t>technický dozor</t>
  </si>
  <si>
    <t>Parcely pro  6 RD</t>
  </si>
  <si>
    <t>sepsání kupních smluv</t>
  </si>
  <si>
    <t>geometrické plány</t>
  </si>
  <si>
    <t>odvoz odpadu a uložní na skládku</t>
  </si>
  <si>
    <t>nádoby</t>
  </si>
  <si>
    <t>Nebezpečný odpad - odvoz</t>
  </si>
  <si>
    <t>Ostatní odpad - odvoz tříděných odpadů</t>
  </si>
  <si>
    <t>travní semeno, květináče, struna, nůž do sekačky</t>
  </si>
  <si>
    <t>benzín a olej do sekačky</t>
  </si>
  <si>
    <t xml:space="preserve">geomatrický plán </t>
  </si>
  <si>
    <t xml:space="preserve">terénní úpravy </t>
  </si>
  <si>
    <t>barvy na natírání</t>
  </si>
  <si>
    <t>občerstvení při brigáně na úklid návsi</t>
  </si>
  <si>
    <t>Údržba veřejných prostranství</t>
  </si>
  <si>
    <t>Protipožární ochrana</t>
  </si>
  <si>
    <t>vybavení hasičárny - televize, gril, hrnec, baterie, závěsy</t>
  </si>
  <si>
    <t>hasičárna - úklidové prostředky</t>
  </si>
  <si>
    <t>hasičárna - plyn</t>
  </si>
  <si>
    <t>hasičárna - elektrická energie</t>
  </si>
  <si>
    <t>jednotka SDH - pohonné hmoty</t>
  </si>
  <si>
    <t>koupaliště - oprava - materiál</t>
  </si>
  <si>
    <t>hasičárna - výmalba</t>
  </si>
  <si>
    <t>koupaliště - občerstvení při brigádě</t>
  </si>
  <si>
    <r>
      <t>Volby do obecního zastupitelstva</t>
    </r>
    <r>
      <rPr>
        <i/>
        <sz val="14"/>
        <color indexed="8"/>
        <rFont val="Times New Roman"/>
        <family val="1"/>
      </rPr>
      <t xml:space="preserve"> (hrazeno z dotace)</t>
    </r>
  </si>
  <si>
    <r>
      <t xml:space="preserve">Volby do Evropského parlamentu </t>
    </r>
    <r>
      <rPr>
        <i/>
        <sz val="14"/>
        <color indexed="8"/>
        <rFont val="Times New Roman"/>
        <family val="1"/>
      </rPr>
      <t>(hrazeno z dotace)</t>
    </r>
  </si>
  <si>
    <t xml:space="preserve">Činnost místní správy </t>
  </si>
  <si>
    <t>nákup materiálu - kancelářské potřeby</t>
  </si>
  <si>
    <t>informační cedule</t>
  </si>
  <si>
    <t>letecké snímky</t>
  </si>
  <si>
    <t>eletrická energie</t>
  </si>
  <si>
    <t>vytápění úřadu</t>
  </si>
  <si>
    <t>telefon a internet</t>
  </si>
  <si>
    <t>služby peněžních ústavú - pojištění</t>
  </si>
  <si>
    <t>služby peněžních ústavú -poplatky bance</t>
  </si>
  <si>
    <t>nákup služeb - servis počítačů, geom plánek, zpravodaj..</t>
  </si>
  <si>
    <t>příspěvky svazkům, evidence obyvatel, staveb</t>
  </si>
  <si>
    <t>daň z příjmu (vrácena v daňových příjmech)</t>
  </si>
  <si>
    <t>materiál na údržbu</t>
  </si>
  <si>
    <t>vybavení knihovny</t>
  </si>
  <si>
    <t>Komunální odpad- odvoz a uložení na skládku</t>
  </si>
  <si>
    <t>údržba židlí</t>
  </si>
  <si>
    <t>hasičárna - oprava topení</t>
  </si>
  <si>
    <t>poplatek za telefon</t>
  </si>
  <si>
    <t>Příjmy</t>
  </si>
  <si>
    <t>Daňové příjmy - sdílené daně</t>
  </si>
  <si>
    <t>Daňové příjmy - daň z nemovitosti</t>
  </si>
  <si>
    <t>Poplatek za kom. odpad</t>
  </si>
  <si>
    <t>Správní poplatky</t>
  </si>
  <si>
    <t>Dotace</t>
  </si>
  <si>
    <t>volby</t>
  </si>
  <si>
    <t>oslavy 700 let obce</t>
  </si>
  <si>
    <t>investiční na infrastrukturu k 6 RD</t>
  </si>
  <si>
    <t>Lesní hospodářství - prodej dřeva</t>
  </si>
  <si>
    <t>LDO Přibyslav</t>
  </si>
  <si>
    <t>Pitná voda</t>
  </si>
  <si>
    <t>vstupné na kulturní akce</t>
  </si>
  <si>
    <t>prodej knihy</t>
  </si>
  <si>
    <t>dary</t>
  </si>
  <si>
    <t>Nájem z bytů</t>
  </si>
  <si>
    <t>Prodej stavebních pozemků</t>
  </si>
  <si>
    <t>Prodej plynofikace k 6 RD</t>
  </si>
  <si>
    <t>Příspěvky na inženýrské sítě od kupujících parcely</t>
  </si>
  <si>
    <t>Příspěvek Eko kom na tříděný odpad</t>
  </si>
  <si>
    <t>úroky</t>
  </si>
  <si>
    <t>pojistné náhrady</t>
  </si>
  <si>
    <t>prodej ostatních pozemků</t>
  </si>
  <si>
    <t>dotace na státní správu</t>
  </si>
  <si>
    <t>geometrický plán</t>
  </si>
  <si>
    <t>Obecní les - práce</t>
  </si>
  <si>
    <t>Silnice</t>
  </si>
  <si>
    <t>mulčování a prohrnování</t>
  </si>
  <si>
    <t>materiál na údržbu a opravy</t>
  </si>
  <si>
    <t>den dětí</t>
  </si>
  <si>
    <t>Ostatní odpad - plast, sklo, papír, kovy, oleje</t>
  </si>
  <si>
    <t>nádoba na olej</t>
  </si>
  <si>
    <t>svoz a likvidace</t>
  </si>
  <si>
    <t>materiál - postřik a věnec k pomníku</t>
  </si>
  <si>
    <t>hasičárna -údržba židlí</t>
  </si>
  <si>
    <t>požární nádrž - materiál na údržbu</t>
  </si>
  <si>
    <t>požární nádrž - pohonné hmoty</t>
  </si>
  <si>
    <t>požární nádrž a dřevo do hasičárny - občerstvení</t>
  </si>
  <si>
    <t>hasičárna - revize has. přístrojů</t>
  </si>
  <si>
    <t>Poplatek za odpad</t>
  </si>
  <si>
    <t>prodej pozemků</t>
  </si>
  <si>
    <t>pohonné hmoty</t>
  </si>
  <si>
    <t>Základní školy - dotace Havl. Borová</t>
  </si>
  <si>
    <t>materiál - úklidové prostředky</t>
  </si>
  <si>
    <t>výstavní panely</t>
  </si>
  <si>
    <t>kapela Jásalka</t>
  </si>
  <si>
    <t>odvoz a uložení na skládku</t>
  </si>
  <si>
    <t>nádoba na olej, kontejner</t>
  </si>
  <si>
    <t>dotace SDH - nákup praporu</t>
  </si>
  <si>
    <t>hasičárna - vybavení</t>
  </si>
  <si>
    <t>palivo</t>
  </si>
  <si>
    <t>pojištění majetku</t>
  </si>
  <si>
    <t>pohoštění(audit)</t>
  </si>
  <si>
    <t>Pitná voda - vodné</t>
  </si>
  <si>
    <t>věcé břemeno</t>
  </si>
  <si>
    <t>Rozpis rozpočtu na rok 2016</t>
  </si>
  <si>
    <t xml:space="preserve">Místní knihovna - vybavení </t>
  </si>
  <si>
    <t>Dětské hřiště</t>
  </si>
  <si>
    <t>Povrch hřiště - umělý trávník</t>
  </si>
  <si>
    <t>Rozšíření veřejného osvětlení</t>
  </si>
  <si>
    <t>Úprava návsi a okolí hřiště</t>
  </si>
  <si>
    <t>Úprava dřevníku</t>
  </si>
  <si>
    <t>Traktor na sekání trávy</t>
  </si>
  <si>
    <t>Oprava povrchu silnic</t>
  </si>
  <si>
    <t>Přístřešek pro kontejnery</t>
  </si>
  <si>
    <t>Vodovod - posílení zdroje</t>
  </si>
  <si>
    <t>Chodník</t>
  </si>
  <si>
    <t>Oprava potoka</t>
  </si>
  <si>
    <t>Směna pozemků</t>
  </si>
  <si>
    <t>Úpravy koupaliště</t>
  </si>
  <si>
    <t xml:space="preserve">                     Rozpočet na rok 2016</t>
  </si>
  <si>
    <t>Drobné vodní toky - místní potok</t>
  </si>
  <si>
    <t>Sportoviště</t>
  </si>
  <si>
    <t>Prodejna - dotace</t>
  </si>
  <si>
    <t>opravy a údržba</t>
  </si>
  <si>
    <t>nové osvětlení</t>
  </si>
  <si>
    <t>materiál pro JPO - hrazeno z dotace</t>
  </si>
  <si>
    <t>správní poplatek</t>
  </si>
  <si>
    <t>dotace - včelaři</t>
  </si>
  <si>
    <t>vyhlášení desetiboje</t>
  </si>
  <si>
    <t>vítání občánků dar + občerstvení</t>
  </si>
  <si>
    <t>Dotace z Fondu obnovy venkova - Kraj Vysočina</t>
  </si>
  <si>
    <t>Dotace na JPO - materiál hasiči</t>
  </si>
  <si>
    <t xml:space="preserve">Les - prodej dřeva </t>
  </si>
  <si>
    <t>Les - prodej dřeva</t>
  </si>
  <si>
    <t>Les - služby</t>
  </si>
  <si>
    <t>Silnice - zrcadla</t>
  </si>
  <si>
    <t>Bytové hospodářství</t>
  </si>
  <si>
    <t>oprava elektroinstalace</t>
  </si>
  <si>
    <t>Územní plán - změna</t>
  </si>
  <si>
    <t>hasiči - občerstvení</t>
  </si>
  <si>
    <t>hasiči - benzin</t>
  </si>
  <si>
    <t>cestovné</t>
  </si>
  <si>
    <t>pohoštění</t>
  </si>
  <si>
    <t xml:space="preserve">LDO - zápočet </t>
  </si>
  <si>
    <t>Obchod - příspěvek</t>
  </si>
  <si>
    <t>nájem z pozemku</t>
  </si>
  <si>
    <t>opravy - elektroinstalace</t>
  </si>
  <si>
    <t>materiál</t>
  </si>
  <si>
    <t>Sportovní zařízení</t>
  </si>
  <si>
    <t>vybavení a příprava povrchu dětského hřiště</t>
  </si>
  <si>
    <t>PHM</t>
  </si>
  <si>
    <t>věnec</t>
  </si>
  <si>
    <t>servis traktoru</t>
  </si>
  <si>
    <t xml:space="preserve">traktor </t>
  </si>
  <si>
    <t>koupaliště - materiál</t>
  </si>
  <si>
    <t>koupaliště - opravy</t>
  </si>
  <si>
    <t>zrcadla</t>
  </si>
  <si>
    <t>služby - vyhrnování, mulčování krajnic</t>
  </si>
  <si>
    <t>údržba hřiště</t>
  </si>
  <si>
    <t>pouť</t>
  </si>
  <si>
    <t>osázení návsi</t>
  </si>
  <si>
    <t>pojištění</t>
  </si>
  <si>
    <t>telefon</t>
  </si>
  <si>
    <t>Záloha na náklady na volby</t>
  </si>
  <si>
    <t>Kultura</t>
  </si>
  <si>
    <t>vstup pouť</t>
  </si>
  <si>
    <t>Úroky</t>
  </si>
  <si>
    <t xml:space="preserve">                     Rozpočet na rok 2017</t>
  </si>
  <si>
    <t>Nákup pozemků</t>
  </si>
  <si>
    <t>Oprava koryta vodoteče</t>
  </si>
  <si>
    <t>Mulčování, osazování</t>
  </si>
  <si>
    <t xml:space="preserve">Rozpis rozpočtu na rok 2017 </t>
  </si>
  <si>
    <t>nová studna</t>
  </si>
  <si>
    <t>Potok - oprava koryta</t>
  </si>
  <si>
    <t>Dary obyvatelstvu - vítání občánků</t>
  </si>
  <si>
    <t>revize kotlů a energetický audit</t>
  </si>
  <si>
    <t>odvoz tříděných odpadů</t>
  </si>
  <si>
    <t xml:space="preserve">Ostatní odpad </t>
  </si>
  <si>
    <t>stání pro kontejnery</t>
  </si>
  <si>
    <t>opravy sekačky a traktoru</t>
  </si>
  <si>
    <t>hasiči - oblečení</t>
  </si>
  <si>
    <t>Volby</t>
  </si>
  <si>
    <t>vánoční výzdoba</t>
  </si>
  <si>
    <t>Dotace na opravu potoka</t>
  </si>
  <si>
    <t xml:space="preserve">opravy </t>
  </si>
  <si>
    <t>terénní úpravy</t>
  </si>
  <si>
    <t>hasičárna - vybavení WIFI</t>
  </si>
  <si>
    <t>hasičárna - opravy (kotel)</t>
  </si>
  <si>
    <t>platby poplatků (ověřování…)</t>
  </si>
  <si>
    <t>záloha vlastní pokladně</t>
  </si>
  <si>
    <t>Příspěvek na inženýrské sítě (kupující parcel)</t>
  </si>
  <si>
    <t>Příspěvek Eko kom</t>
  </si>
  <si>
    <t>Kulturní památky v obci - věnec</t>
  </si>
  <si>
    <t>drobný majetek - křovinořez a čerpadlo</t>
  </si>
  <si>
    <t>materiál - květiny, obrubníky, hadice….</t>
  </si>
  <si>
    <t>hasičárna - opravy (kote+ sokl)</t>
  </si>
  <si>
    <t>hasiči - baterie do stříkačky</t>
  </si>
  <si>
    <t>Prodej dřeva</t>
  </si>
  <si>
    <t>Prodej knihy</t>
  </si>
  <si>
    <t xml:space="preserve">Kulturní památky v obci </t>
  </si>
  <si>
    <t>nátěr kaple, oprava pomníku</t>
  </si>
  <si>
    <t>Zájmová činnost</t>
  </si>
  <si>
    <t>kapely, osa</t>
  </si>
  <si>
    <t>drobné ceny pro děti</t>
  </si>
  <si>
    <t>drobný majetek - křovinořez a čerpadlo, koše, přívěs</t>
  </si>
  <si>
    <t>hasičárna - rozšíření přístřešku</t>
  </si>
  <si>
    <t>Prodej knihy+ vstupné</t>
  </si>
  <si>
    <t>Dotace na potok (bude se vracet)</t>
  </si>
  <si>
    <t>Vodovod - odměna údržby</t>
  </si>
  <si>
    <t>Kulturní akce - kapela</t>
  </si>
  <si>
    <t>Opravy a údržba</t>
  </si>
  <si>
    <t>Cestovné</t>
  </si>
  <si>
    <t>Sportoviště - povrch</t>
  </si>
  <si>
    <t xml:space="preserve">Sportoviště - oprava </t>
  </si>
  <si>
    <t>Odpočívadlo u kapličky</t>
  </si>
  <si>
    <t>Rozpis rozpočtu na rok 2018</t>
  </si>
  <si>
    <t>Opravy silnic</t>
  </si>
  <si>
    <t>Silnice - údržba a opravy</t>
  </si>
  <si>
    <t>TŘÍDA*</t>
  </si>
  <si>
    <t>* třída 5</t>
  </si>
  <si>
    <t>běžné výdaje</t>
  </si>
  <si>
    <t xml:space="preserve">   třída 6</t>
  </si>
  <si>
    <t>kapitálové výdaje</t>
  </si>
  <si>
    <t>Sportoviště - opravy</t>
  </si>
  <si>
    <t xml:space="preserve">Schválený rozpočet na rok 2017, rozpočtová opatření v roce 2017 a plnění rozpočtu v roce 2017 </t>
  </si>
  <si>
    <t>jsou zveřejněny na internetových stránkách obce</t>
  </si>
  <si>
    <t>http://www.obecslavetin.estranky.cz/clanky/uredni-deska/</t>
  </si>
  <si>
    <t xml:space="preserve">                     Návrh rozpočtu obce Slavětín na rok 2018</t>
  </si>
  <si>
    <t xml:space="preserve">                   Rozpočet obce Slavětín na rok 2018</t>
  </si>
  <si>
    <t>Návrh projednán zastupitelstvem</t>
  </si>
  <si>
    <t>Návrh vyvěšen na úřední desce dne</t>
  </si>
  <si>
    <t>Návrh vyvěšen na úřední desce elektronicky dne</t>
  </si>
  <si>
    <t>Schválen zastupitelstvem</t>
  </si>
  <si>
    <t>Požární zbrojnice - vybavení</t>
  </si>
  <si>
    <t>Odradonovací stanice - technické zhodnocení, plot</t>
  </si>
  <si>
    <t>Odradonovací stanice - tech. zhodnocení, plot</t>
  </si>
  <si>
    <t>Rozpočet vyvěšen na úřední desce dne</t>
  </si>
  <si>
    <t>Rozpočet vyvěšen na úřední desce elektronicky dne</t>
  </si>
  <si>
    <t>Potok - projekty</t>
  </si>
  <si>
    <t>byt Stehno -digestoř, boiler</t>
  </si>
  <si>
    <t>byt Halama - vodoinstalace</t>
  </si>
  <si>
    <t>byt Babák</t>
  </si>
  <si>
    <t>rozšíření VO</t>
  </si>
  <si>
    <t>hasičárna - vybavení WIFI, žebřík</t>
  </si>
  <si>
    <t>Hasičárna - údržba (barvy)</t>
  </si>
  <si>
    <t>programové vybaveni</t>
  </si>
  <si>
    <t>Dotace na volby</t>
  </si>
  <si>
    <t>Dotace na posílení vodního zdroje</t>
  </si>
  <si>
    <t xml:space="preserve">byt Halama </t>
  </si>
  <si>
    <t>byt Stehno</t>
  </si>
  <si>
    <t>hasičárna- vybavení (hrnec, hrnečky….</t>
  </si>
  <si>
    <t>hasičárna - údržba</t>
  </si>
  <si>
    <t xml:space="preserve">tech. zhodnocení odradonov. st. </t>
  </si>
  <si>
    <t>drobný majetek - křovinořez , fukar</t>
  </si>
  <si>
    <t>materiál - hnojivo, kanystry, kůra…</t>
  </si>
  <si>
    <t>koupaliště - občerstvení</t>
  </si>
  <si>
    <t>koupaliště - PHM</t>
  </si>
  <si>
    <t>drobný majetek - tiskárna</t>
  </si>
  <si>
    <t>Podoubravský vícebor (ceny, pohoštění)</t>
  </si>
  <si>
    <t>povinné ručení - vozík</t>
  </si>
  <si>
    <t>drobný majetek - tiskárna, notebook</t>
  </si>
  <si>
    <t>programové vybavení</t>
  </si>
  <si>
    <t>Věcné břemeno</t>
  </si>
  <si>
    <t>Dotace z programu Obnova venkova Vysočiny</t>
  </si>
  <si>
    <t>Položka</t>
  </si>
  <si>
    <t>Schválený rozpočet 2018</t>
  </si>
  <si>
    <t>Upravený rozpočet 2018 k 31. 10. 2018</t>
  </si>
  <si>
    <t>Návrh rozpočtu 2019</t>
  </si>
  <si>
    <t>Místostarostka obce Lenka Holasová - podpis</t>
  </si>
  <si>
    <t>Třída 1 - daňové příjmy</t>
  </si>
  <si>
    <t>Třída 2 - nedaňové příjmy</t>
  </si>
  <si>
    <t>Daň z příjmu fyz.os.ze závislé činnosti</t>
  </si>
  <si>
    <t>Daň z příjmu fyz.os.ze sam.výd.činnosti</t>
  </si>
  <si>
    <t>Daň z příjmu fyz.os.z kapit.výnosů</t>
  </si>
  <si>
    <t>Daň z příjmu právnických osob</t>
  </si>
  <si>
    <t>Daň z příjmu pr.os. za obce</t>
  </si>
  <si>
    <t>Daň z přidané hodnoty</t>
  </si>
  <si>
    <t>Popl.za prov.sys.likvidace kom.odpadu</t>
  </si>
  <si>
    <t>Poplatek ze psů</t>
  </si>
  <si>
    <t>Daň z hazardních her</t>
  </si>
  <si>
    <t>Daň z nemovitých věcí</t>
  </si>
  <si>
    <t>Podnikání a restrukt.v zem.a potravin.</t>
  </si>
  <si>
    <t>Podpora produkční činnosti</t>
  </si>
  <si>
    <t>Třída 4 - transfery</t>
  </si>
  <si>
    <t>Neinvest.prij.transf.ze SR</t>
  </si>
  <si>
    <t>Neinvest.prij.transf.z VPS SR</t>
  </si>
  <si>
    <t>Invest.přijaté transf.od krajů</t>
  </si>
  <si>
    <t>Příjmy celkem</t>
  </si>
  <si>
    <t xml:space="preserve">Pěstební činnost </t>
  </si>
  <si>
    <t>Ostatní záležitosti poz.kom. - chodník</t>
  </si>
  <si>
    <t>Volby komunální</t>
  </si>
  <si>
    <t>Volby prezidentské</t>
  </si>
  <si>
    <t>Ostatní finanční operace</t>
  </si>
  <si>
    <t>Rozpis rozpočtu na rok 2019</t>
  </si>
  <si>
    <t>Vodovod - materiál</t>
  </si>
  <si>
    <t>Veřejné osvětlení - materiál</t>
  </si>
  <si>
    <t>Komunální odpad materiál</t>
  </si>
  <si>
    <t>Komunální odpad - služby</t>
  </si>
  <si>
    <t>Veřejná zeleň - odměna dle dohod</t>
  </si>
  <si>
    <t xml:space="preserve">Schválený rozpočet na rok 2018, rozpočtová opatření v roce 2018 a plnění rozpočtu v roce 2018 </t>
  </si>
  <si>
    <t>Nákup drobného majetku</t>
  </si>
  <si>
    <t>TZ podkroví zbrojnice</t>
  </si>
  <si>
    <t>ČOV - projektová dokumentace</t>
  </si>
  <si>
    <t>Zpevněná manipulační plocha</t>
  </si>
  <si>
    <t xml:space="preserve">TZ doplnění sloupů </t>
  </si>
  <si>
    <t>Opravy silnic a značení</t>
  </si>
  <si>
    <t>Vodovod - rozbory, služby, pasport</t>
  </si>
  <si>
    <t>Veřejné osvětlení - pasport</t>
  </si>
  <si>
    <t>Oprava kříže</t>
  </si>
  <si>
    <t>Čištění odpadních vod</t>
  </si>
  <si>
    <t>Péče o památníky a kaple</t>
  </si>
  <si>
    <t>Kom.služby a územní rozvoj</t>
  </si>
  <si>
    <t xml:space="preserve">Výdaje:                                     </t>
  </si>
  <si>
    <t xml:space="preserve">Návrh rozpočtu je sestaven jako schodkový. Schodek je kryt zůstatkem na bankovních účetech z minulých let. </t>
  </si>
  <si>
    <r>
      <t xml:space="preserve">                                        </t>
    </r>
    <r>
      <rPr>
        <b/>
        <i/>
        <sz val="12"/>
        <rFont val="Times New Roman"/>
        <family val="1"/>
      </rPr>
      <t xml:space="preserve">          Návrh rozpočtu obce Slavětín na rok 2019</t>
    </r>
  </si>
  <si>
    <t>Ostatní finanční operace - dlatba daně z příjmu</t>
  </si>
  <si>
    <t xml:space="preserve">                   Rozpočet obce Slavětín na rok 2019</t>
  </si>
  <si>
    <t>Péče o památník a kříž</t>
  </si>
  <si>
    <t>Veřejné osvětlení - technické zhodnocení</t>
  </si>
  <si>
    <t>Podkroví zbrojnice - technické zhodnocení</t>
  </si>
  <si>
    <t>projekt, znalecké posudky</t>
  </si>
  <si>
    <t>Potok</t>
  </si>
  <si>
    <t>oprava koryta</t>
  </si>
  <si>
    <t>Mateřské školy</t>
  </si>
  <si>
    <t>věcné dary</t>
  </si>
  <si>
    <t>vybavení</t>
  </si>
  <si>
    <t>umělý povrch hřiště</t>
  </si>
  <si>
    <t>TZ - doplnění při výstavbě chodníku</t>
  </si>
  <si>
    <t>odpočívadlo u kaple</t>
  </si>
  <si>
    <t>Volby zastupitelstvo</t>
  </si>
  <si>
    <t>Volby prezident</t>
  </si>
  <si>
    <t>dar obci Prameny</t>
  </si>
  <si>
    <t>Vratky přeplatku za el</t>
  </si>
  <si>
    <t>hasičárna- vybavení (věšáky)</t>
  </si>
  <si>
    <t>služby - zapujcení žebříku</t>
  </si>
  <si>
    <t>Linka bezpečí - příspěvek</t>
  </si>
  <si>
    <t xml:space="preserve">hasičárna- vybavení </t>
  </si>
  <si>
    <t>drobný majetek - naviják</t>
  </si>
  <si>
    <t>knihy</t>
  </si>
  <si>
    <t>Vratky přeplatku za el a plyn</t>
  </si>
  <si>
    <t>povinné ručení</t>
  </si>
  <si>
    <t>Radary</t>
  </si>
  <si>
    <t>Komun. Služby</t>
  </si>
  <si>
    <t>garáž + manipulační plocha</t>
  </si>
  <si>
    <t>výkup pozemků  pro RD</t>
  </si>
  <si>
    <t>Pracovní 2020</t>
  </si>
  <si>
    <r>
      <t xml:space="preserve">                                        </t>
    </r>
    <r>
      <rPr>
        <b/>
        <i/>
        <sz val="12"/>
        <rFont val="Times New Roman"/>
        <family val="1"/>
      </rPr>
      <t xml:space="preserve">          Návrh rozpočtu obce Slavětín na rok 2020</t>
    </r>
  </si>
  <si>
    <t>Schválený rozpočet 2019</t>
  </si>
  <si>
    <t>Upravený rozpočet 2018 k 31. 10. 2019</t>
  </si>
  <si>
    <t>Návrh rozpočtu 2020</t>
  </si>
  <si>
    <t>Neinvest.prij.transf.od krajů</t>
  </si>
  <si>
    <t>Činnost sociální prevence</t>
  </si>
  <si>
    <t>Bezpečnost a veřejný pořádek</t>
  </si>
  <si>
    <t>Volby do EP</t>
  </si>
  <si>
    <t>Silnice k 6 RD</t>
  </si>
  <si>
    <t>Materiál</t>
  </si>
  <si>
    <t>Silnice - 6 RD</t>
  </si>
  <si>
    <t>Pozemní komunikace - chodník</t>
  </si>
  <si>
    <t>Věřejné osvětlení - TZ</t>
  </si>
  <si>
    <t xml:space="preserve">Schválený rozpočet na rok 2019, rozpočtová opatření v roce 2019 a plnění rozpočtu v roce 2019 </t>
  </si>
  <si>
    <t xml:space="preserve">                   Rozpočet obce Slavětín na rok 2020</t>
  </si>
  <si>
    <t>Rozpis rozpočtu 2020</t>
  </si>
  <si>
    <t>Čištění odpadních vod - služby</t>
  </si>
  <si>
    <t>Čištění odpadních vod - přístpěvek na dom. čističky</t>
  </si>
  <si>
    <t>Schválený rozpočet na rok 2019, rozpočtová opatření v roce 2019 a plnění rozpočtu v roce 2019</t>
  </si>
  <si>
    <t>Příspěvek občanům na domovní čističky</t>
  </si>
  <si>
    <t>Rozpočet je sestaven jako vyrovnaný.</t>
  </si>
  <si>
    <t>Dotace z Kraje Vysočina</t>
  </si>
  <si>
    <t>obalový materiál</t>
  </si>
  <si>
    <t>finanční dar</t>
  </si>
  <si>
    <t>služby - septik</t>
  </si>
  <si>
    <t>okna</t>
  </si>
  <si>
    <t>Inženýrské sítě - cesta k 6 rd</t>
  </si>
  <si>
    <t>výdaje na soc. péči - dotace</t>
  </si>
  <si>
    <t>hasičárna- vybavení (skříně, stoly,lavice, sporák)</t>
  </si>
  <si>
    <t>hasičárna - materiál</t>
  </si>
  <si>
    <t>nákup majetku</t>
  </si>
  <si>
    <t>Vodné + přeplatek na zálohách na elektřinu</t>
  </si>
  <si>
    <t>Nájem z bytů + příspěvek na vývoz septiků</t>
  </si>
  <si>
    <t>knihy pro Krajskou knihovnu</t>
  </si>
  <si>
    <t>společné</t>
  </si>
  <si>
    <t>Oplocení manipulační plochy</t>
  </si>
  <si>
    <t xml:space="preserve">materiál </t>
  </si>
  <si>
    <t>Vodné + přeplatek na zálohách na elektřinu ve vodárně</t>
  </si>
  <si>
    <t>Pracovní 2021</t>
  </si>
  <si>
    <t>Daňové příjmy(všechny sníženy o 15 % oproti 2020)</t>
  </si>
  <si>
    <t xml:space="preserve">Dotace na státní správu - povrzeno </t>
  </si>
  <si>
    <t>Příspěvek EKO KOM</t>
  </si>
  <si>
    <t>Povinné ručení - vozík</t>
  </si>
  <si>
    <t>Schválený rozpočet 2020</t>
  </si>
  <si>
    <t>Upravený rozpočet 2020 k 31. 10. 2020</t>
  </si>
  <si>
    <t>Návrh rozpočtu 2021</t>
  </si>
  <si>
    <t>Kaple - projekt a oprava</t>
  </si>
  <si>
    <t>Vodovod - oplocení studny a úpravny vody</t>
  </si>
  <si>
    <t>Kanalizace - pasport, vývoz septiků</t>
  </si>
  <si>
    <r>
      <t xml:space="preserve">                                        </t>
    </r>
    <r>
      <rPr>
        <b/>
        <i/>
        <sz val="12"/>
        <rFont val="Times New Roman"/>
        <family val="1"/>
      </rPr>
      <t xml:space="preserve">          Návrh rozpočtu obce Slavětín na rok 2021</t>
    </r>
  </si>
  <si>
    <t>Odpadové hospodářství</t>
  </si>
  <si>
    <t>Pitná voda - oplocení</t>
  </si>
  <si>
    <t>Činnost církví</t>
  </si>
  <si>
    <t>Sociální péče</t>
  </si>
  <si>
    <t xml:space="preserve">Volby </t>
  </si>
  <si>
    <t xml:space="preserve">Schválený rozpočet na rok 2020, rozpočtová opatření v roce 2020 a plnění rozpočtu v roce 2020 </t>
  </si>
  <si>
    <t xml:space="preserve">                   Rozpočet obce Slavětín na rok 2021</t>
  </si>
  <si>
    <t>nová silnice k 6 RD</t>
  </si>
  <si>
    <t>Odpadní vody - vývoz septiků pro občany</t>
  </si>
  <si>
    <t>Transfery církvi</t>
  </si>
  <si>
    <t>Kulturní památky - věnec</t>
  </si>
  <si>
    <t>dar četvému občanovi</t>
  </si>
  <si>
    <t>oplocení manipulační plochy</t>
  </si>
  <si>
    <t>výkup pozemků  pro RD - Picková</t>
  </si>
  <si>
    <t>kontejner</t>
  </si>
  <si>
    <t>odvoz, uložení, popelnice</t>
  </si>
  <si>
    <t>Domov pro seniory - dar</t>
  </si>
  <si>
    <t>Centrum pro Vysočinu - dar</t>
  </si>
  <si>
    <t>hasiči - baterie Varta</t>
  </si>
  <si>
    <t>hasičárna - materiál - vybavení kuchyně</t>
  </si>
  <si>
    <t>hasičárna- vybavení sporák, stan, nábytek</t>
  </si>
  <si>
    <t>drobný majetek</t>
  </si>
  <si>
    <t>nákup služeb - servis počítačů, zpravodaj..</t>
  </si>
  <si>
    <t>Dotace volby, kompenzace snížení daňových příjmů</t>
  </si>
  <si>
    <t>příspěvek na vývoz septiků- nájemci bytů</t>
  </si>
  <si>
    <t>Rozpis rozpočtu 2021</t>
  </si>
  <si>
    <t>Čištění odpadních vod - investice</t>
  </si>
  <si>
    <t>Drobný majetek - elektrocentrála</t>
  </si>
  <si>
    <t>Vodárna - PHM centrála</t>
  </si>
  <si>
    <t>Pracovní 2022</t>
  </si>
  <si>
    <r>
      <t xml:space="preserve">                                        </t>
    </r>
    <r>
      <rPr>
        <b/>
        <i/>
        <sz val="12"/>
        <rFont val="Times New Roman"/>
        <family val="1"/>
      </rPr>
      <t xml:space="preserve">          Návrh rozpočtu obce Slavětín na rok 2022</t>
    </r>
  </si>
  <si>
    <t>Schválený rozpočet 2021</t>
  </si>
  <si>
    <t>Upravený rozpočet 2021 k 31. 10. 2021</t>
  </si>
  <si>
    <t>Návrh rozpočtu 2022</t>
  </si>
  <si>
    <t>Ostat. neinvest.prij.transf.ze SR</t>
  </si>
  <si>
    <t>komunální služby a územní rozvoj</t>
  </si>
  <si>
    <t>PO - dobrovolná část</t>
  </si>
  <si>
    <t>Sociální prevence</t>
  </si>
  <si>
    <t>Krizová řízení</t>
  </si>
  <si>
    <t>Ost. spr.v oblasi hosp.op.kriz.st</t>
  </si>
  <si>
    <t xml:space="preserve">Schválený rozpočet na rok 2021, rozpočtová opatření v roce 2021 a plnění rozpočtu v roce 2021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</si>
</sst>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¥€-2]\ #\ ##,000_);[Red]\([$€-2]\ #\ ##,000\)"/>
    <numFmt numFmtId="171" formatCode="#,##0.00\ _K_č"/>
  </numFmts>
  <fonts count="70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i/>
      <sz val="2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4"/>
      <color indexed="8"/>
      <name val="Rockwell"/>
      <family val="1"/>
    </font>
    <font>
      <i/>
      <sz val="14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23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1" fillId="0" borderId="26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5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17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8" xfId="0" applyFont="1" applyBorder="1" applyAlignment="1">
      <alignment/>
    </xf>
    <xf numFmtId="0" fontId="17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27" xfId="0" applyFont="1" applyBorder="1" applyAlignment="1">
      <alignment/>
    </xf>
    <xf numFmtId="14" fontId="19" fillId="0" borderId="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0" xfId="0" applyNumberFormat="1" applyAlignment="1">
      <alignment/>
    </xf>
    <xf numFmtId="0" fontId="6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4" fontId="1" fillId="0" borderId="29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9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9" xfId="0" applyFont="1" applyBorder="1" applyAlignment="1">
      <alignment/>
    </xf>
    <xf numFmtId="4" fontId="17" fillId="33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4" fontId="17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7" fillId="0" borderId="27" xfId="0" applyFont="1" applyBorder="1" applyAlignment="1">
      <alignment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" fontId="68" fillId="33" borderId="10" xfId="0" applyNumberFormat="1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25" fillId="0" borderId="30" xfId="0" applyFont="1" applyBorder="1" applyAlignment="1">
      <alignment/>
    </xf>
    <xf numFmtId="0" fontId="26" fillId="0" borderId="28" xfId="0" applyFont="1" applyBorder="1" applyAlignment="1">
      <alignment/>
    </xf>
    <xf numFmtId="0" fontId="27" fillId="0" borderId="25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27" xfId="0" applyFont="1" applyBorder="1" applyAlignment="1">
      <alignment/>
    </xf>
    <xf numFmtId="0" fontId="28" fillId="0" borderId="27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6" fillId="0" borderId="10" xfId="0" applyFont="1" applyBorder="1" applyAlignment="1">
      <alignment/>
    </xf>
    <xf numFmtId="0" fontId="27" fillId="33" borderId="11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Border="1" applyAlignment="1">
      <alignment/>
    </xf>
    <xf numFmtId="14" fontId="19" fillId="0" borderId="33" xfId="0" applyNumberFormat="1" applyFont="1" applyBorder="1" applyAlignment="1">
      <alignment/>
    </xf>
    <xf numFmtId="14" fontId="19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14" fontId="19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25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5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11" fillId="0" borderId="35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1" fillId="0" borderId="23" xfId="0" applyFont="1" applyBorder="1" applyAlignment="1">
      <alignment/>
    </xf>
    <xf numFmtId="0" fontId="24" fillId="0" borderId="14" xfId="0" applyFont="1" applyBorder="1" applyAlignment="1">
      <alignment vertical="center"/>
    </xf>
    <xf numFmtId="0" fontId="1" fillId="0" borderId="38" xfId="0" applyFont="1" applyBorder="1" applyAlignment="1">
      <alignment/>
    </xf>
    <xf numFmtId="0" fontId="1" fillId="0" borderId="16" xfId="0" applyFont="1" applyBorder="1" applyAlignment="1">
      <alignment/>
    </xf>
    <xf numFmtId="0" fontId="25" fillId="0" borderId="35" xfId="0" applyFont="1" applyBorder="1" applyAlignment="1">
      <alignment/>
    </xf>
    <xf numFmtId="171" fontId="1" fillId="0" borderId="11" xfId="0" applyNumberFormat="1" applyFont="1" applyBorder="1" applyAlignment="1">
      <alignment horizontal="right"/>
    </xf>
    <xf numFmtId="171" fontId="1" fillId="0" borderId="36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1" fontId="1" fillId="0" borderId="26" xfId="0" applyNumberFormat="1" applyFont="1" applyBorder="1" applyAlignment="1">
      <alignment horizontal="right"/>
    </xf>
    <xf numFmtId="0" fontId="22" fillId="0" borderId="21" xfId="0" applyFont="1" applyBorder="1" applyAlignment="1">
      <alignment/>
    </xf>
    <xf numFmtId="0" fontId="0" fillId="0" borderId="15" xfId="0" applyBorder="1" applyAlignment="1">
      <alignment/>
    </xf>
    <xf numFmtId="0" fontId="22" fillId="0" borderId="15" xfId="0" applyFont="1" applyBorder="1" applyAlignment="1">
      <alignment/>
    </xf>
    <xf numFmtId="171" fontId="1" fillId="33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68" fillId="33" borderId="11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23" xfId="0" applyBorder="1" applyAlignment="1">
      <alignment/>
    </xf>
    <xf numFmtId="0" fontId="22" fillId="0" borderId="23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27" fillId="0" borderId="13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5" fillId="0" borderId="28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5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I19" sqref="I18:I19"/>
    </sheetView>
  </sheetViews>
  <sheetFormatPr defaultColWidth="9.140625" defaultRowHeight="12.75"/>
  <sheetData>
    <row r="1" ht="25.5">
      <c r="A1" s="6" t="s">
        <v>84</v>
      </c>
    </row>
    <row r="2" spans="1:4" ht="26.25" thickBot="1">
      <c r="A2" s="14" t="s">
        <v>25</v>
      </c>
      <c r="B2" s="15" t="s">
        <v>32</v>
      </c>
      <c r="C2" s="15" t="s">
        <v>33</v>
      </c>
      <c r="D2" s="1" t="s">
        <v>34</v>
      </c>
    </row>
    <row r="3" spans="1:4" ht="19.5" thickTop="1">
      <c r="A3" s="12" t="s">
        <v>16</v>
      </c>
      <c r="B3" s="13">
        <v>690</v>
      </c>
      <c r="C3" s="13"/>
      <c r="D3" s="7" t="s">
        <v>85</v>
      </c>
    </row>
    <row r="4" spans="1:4" ht="18.75">
      <c r="A4" s="8" t="s">
        <v>17</v>
      </c>
      <c r="B4" s="7">
        <v>1</v>
      </c>
      <c r="C4" s="7"/>
      <c r="D4" s="7"/>
    </row>
    <row r="5" spans="1:4" ht="18.75">
      <c r="A5" s="8" t="s">
        <v>18</v>
      </c>
      <c r="B5" s="7">
        <v>30</v>
      </c>
      <c r="C5" s="7"/>
      <c r="D5" s="7"/>
    </row>
    <row r="6" spans="1:4" ht="18.75">
      <c r="A6" s="8" t="s">
        <v>19</v>
      </c>
      <c r="B6" s="7">
        <v>11</v>
      </c>
      <c r="C6" s="7"/>
      <c r="D6" s="7"/>
    </row>
    <row r="7" spans="1:4" ht="18.75">
      <c r="A7" s="8" t="s">
        <v>22</v>
      </c>
      <c r="B7" s="7">
        <v>250</v>
      </c>
      <c r="C7" s="7"/>
      <c r="D7" s="7"/>
    </row>
    <row r="8" spans="1:4" ht="18.75">
      <c r="A8" s="8" t="s">
        <v>20</v>
      </c>
      <c r="B8" s="7">
        <v>54</v>
      </c>
      <c r="C8" s="7"/>
      <c r="D8" s="7"/>
    </row>
    <row r="9" spans="1:4" ht="18.75">
      <c r="A9" s="8" t="s">
        <v>23</v>
      </c>
      <c r="B9" s="7">
        <v>45</v>
      </c>
      <c r="C9" s="7"/>
      <c r="D9" s="7"/>
    </row>
    <row r="10" spans="1:4" ht="18.75">
      <c r="A10" s="8" t="s">
        <v>21</v>
      </c>
      <c r="B10" s="7">
        <v>6.9</v>
      </c>
      <c r="C10" s="7"/>
      <c r="D10" s="7"/>
    </row>
    <row r="11" spans="1:4" ht="18.75">
      <c r="A11" s="8"/>
      <c r="B11" s="7"/>
      <c r="C11" s="7"/>
      <c r="D11" s="7"/>
    </row>
    <row r="12" spans="1:4" ht="18.75">
      <c r="A12" s="8"/>
      <c r="B12" s="7"/>
      <c r="C12" s="7"/>
      <c r="D12" s="7"/>
    </row>
    <row r="13" spans="1:4" ht="26.25">
      <c r="A13" s="9" t="s">
        <v>24</v>
      </c>
      <c r="B13" s="16">
        <f>SUM(B3:B10)</f>
        <v>1087.9</v>
      </c>
      <c r="C13" s="7"/>
      <c r="D13" s="7"/>
    </row>
    <row r="14" spans="1:4" ht="26.25" thickBot="1">
      <c r="A14" s="14" t="s">
        <v>26</v>
      </c>
      <c r="B14" s="37"/>
      <c r="C14" s="37"/>
      <c r="D14" s="7"/>
    </row>
    <row r="15" spans="1:6" ht="19.5" thickTop="1">
      <c r="A15" s="12" t="s">
        <v>0</v>
      </c>
      <c r="B15" s="13">
        <v>10</v>
      </c>
      <c r="C15" s="13"/>
      <c r="D15" s="7"/>
      <c r="F15" s="1"/>
    </row>
    <row r="16" spans="1:4" ht="18.75">
      <c r="A16" s="8" t="s">
        <v>1</v>
      </c>
      <c r="B16" s="7">
        <v>15</v>
      </c>
      <c r="C16" s="7"/>
      <c r="D16" s="7"/>
    </row>
    <row r="17" spans="1:4" ht="18.75">
      <c r="A17" s="8" t="s">
        <v>2</v>
      </c>
      <c r="B17" s="7">
        <v>20</v>
      </c>
      <c r="C17" s="7"/>
      <c r="D17" s="7"/>
    </row>
    <row r="18" spans="1:4" ht="18.75">
      <c r="A18" s="8" t="s">
        <v>3</v>
      </c>
      <c r="B18" s="7">
        <v>2</v>
      </c>
      <c r="C18" s="7"/>
      <c r="D18" s="7"/>
    </row>
    <row r="19" spans="1:4" ht="18.75">
      <c r="A19" s="8" t="s">
        <v>4</v>
      </c>
      <c r="B19" s="7">
        <v>4</v>
      </c>
      <c r="C19" s="7"/>
      <c r="D19" s="7"/>
    </row>
    <row r="20" spans="1:4" ht="18.75">
      <c r="A20" s="8" t="s">
        <v>5</v>
      </c>
      <c r="B20" s="7">
        <v>20</v>
      </c>
      <c r="C20" s="7"/>
      <c r="D20" s="7"/>
    </row>
    <row r="21" spans="1:4" ht="18.75">
      <c r="A21" s="8" t="s">
        <v>6</v>
      </c>
      <c r="B21" s="7">
        <v>7</v>
      </c>
      <c r="C21" s="7"/>
      <c r="D21" s="7"/>
    </row>
    <row r="22" spans="1:4" ht="18.75">
      <c r="A22" s="8" t="s">
        <v>7</v>
      </c>
      <c r="B22" s="7">
        <v>5</v>
      </c>
      <c r="C22" s="7"/>
      <c r="D22" s="7"/>
    </row>
    <row r="23" spans="1:4" ht="18.75">
      <c r="A23" s="8" t="s">
        <v>8</v>
      </c>
      <c r="B23" s="7">
        <v>45</v>
      </c>
      <c r="C23" s="7"/>
      <c r="D23" s="7"/>
    </row>
    <row r="24" spans="1:4" ht="18.75">
      <c r="A24" s="8" t="s">
        <v>9</v>
      </c>
      <c r="B24" s="7">
        <v>12</v>
      </c>
      <c r="C24" s="7"/>
      <c r="D24" s="7"/>
    </row>
    <row r="25" spans="1:4" ht="18.75">
      <c r="A25" s="8" t="s">
        <v>10</v>
      </c>
      <c r="B25" s="7">
        <v>6</v>
      </c>
      <c r="C25" s="7"/>
      <c r="D25" s="7"/>
    </row>
    <row r="26" spans="1:4" ht="18.75">
      <c r="A26" s="8" t="s">
        <v>36</v>
      </c>
      <c r="B26" s="7"/>
      <c r="C26" s="7"/>
      <c r="D26" s="7"/>
    </row>
    <row r="27" spans="1:4" ht="18.75">
      <c r="A27" s="8" t="s">
        <v>11</v>
      </c>
      <c r="B27" s="7">
        <v>1</v>
      </c>
      <c r="C27" s="7"/>
      <c r="D27" s="7"/>
    </row>
    <row r="28" spans="1:4" ht="18.75">
      <c r="A28" s="8" t="s">
        <v>12</v>
      </c>
      <c r="B28" s="7">
        <v>31</v>
      </c>
      <c r="C28" s="7"/>
      <c r="D28" s="7"/>
    </row>
    <row r="29" spans="1:4" ht="18.75">
      <c r="A29" s="8" t="s">
        <v>13</v>
      </c>
      <c r="B29" s="7">
        <v>2.7</v>
      </c>
      <c r="C29" s="7"/>
      <c r="D29" s="7"/>
    </row>
    <row r="30" spans="1:4" ht="18.75">
      <c r="A30" s="8" t="s">
        <v>14</v>
      </c>
      <c r="B30" s="7">
        <v>2</v>
      </c>
      <c r="C30" s="7"/>
      <c r="D30" s="7"/>
    </row>
    <row r="31" spans="1:4" ht="18.75">
      <c r="A31" s="8" t="s">
        <v>28</v>
      </c>
      <c r="B31" s="7">
        <v>90</v>
      </c>
      <c r="C31" s="7"/>
      <c r="D31" s="7"/>
    </row>
    <row r="32" spans="1:4" ht="18.75">
      <c r="A32" s="8" t="s">
        <v>29</v>
      </c>
      <c r="B32" s="7">
        <v>7.3</v>
      </c>
      <c r="C32" s="7"/>
      <c r="D32" s="7"/>
    </row>
    <row r="33" spans="1:4" ht="18.75">
      <c r="A33" s="8" t="s">
        <v>30</v>
      </c>
      <c r="B33" s="7">
        <v>7</v>
      </c>
      <c r="C33" s="7"/>
      <c r="D33" s="7"/>
    </row>
    <row r="34" spans="1:4" ht="18.75">
      <c r="A34" s="8" t="s">
        <v>31</v>
      </c>
      <c r="B34" s="7">
        <v>13</v>
      </c>
      <c r="C34" s="7"/>
      <c r="D34" s="7"/>
    </row>
    <row r="35" spans="1:4" ht="18.75">
      <c r="A35" s="10" t="s">
        <v>15</v>
      </c>
      <c r="B35" s="7">
        <v>0.8</v>
      </c>
      <c r="C35" s="7"/>
      <c r="D35" s="7"/>
    </row>
    <row r="36" spans="1:4" ht="18.75">
      <c r="A36" s="10" t="s">
        <v>35</v>
      </c>
      <c r="B36" s="7"/>
      <c r="C36" s="7"/>
      <c r="D36" s="7" t="s">
        <v>86</v>
      </c>
    </row>
    <row r="37" spans="1:4" ht="18.75">
      <c r="A37" s="10"/>
      <c r="B37" s="7"/>
      <c r="C37" s="7"/>
      <c r="D37" s="7"/>
    </row>
    <row r="38" spans="1:4" ht="18.75">
      <c r="A38" s="10"/>
      <c r="B38" s="7"/>
      <c r="C38" s="7"/>
      <c r="D38" s="7"/>
    </row>
    <row r="39" spans="1:4" ht="18.75">
      <c r="A39" s="10"/>
      <c r="B39" s="7"/>
      <c r="C39" s="7"/>
      <c r="D39" s="7"/>
    </row>
    <row r="40" spans="1:4" ht="18.75">
      <c r="A40" s="10"/>
      <c r="B40" s="7"/>
      <c r="C40" s="7"/>
      <c r="D40" s="7"/>
    </row>
    <row r="41" spans="1:4" ht="18.75">
      <c r="A41" s="10"/>
      <c r="B41" s="7"/>
      <c r="C41" s="7"/>
      <c r="D41" s="7"/>
    </row>
    <row r="42" spans="1:4" ht="26.25">
      <c r="A42" s="11" t="s">
        <v>27</v>
      </c>
      <c r="B42" s="16">
        <f>SUM(B15:B36)</f>
        <v>300.8</v>
      </c>
      <c r="C42" s="7"/>
      <c r="D42" s="7"/>
    </row>
    <row r="43" ht="12.75">
      <c r="A43" s="2"/>
    </row>
    <row r="44" ht="15.75">
      <c r="A44" s="3" t="s">
        <v>87</v>
      </c>
    </row>
    <row r="45" ht="15.75">
      <c r="A45" s="4"/>
    </row>
    <row r="46" ht="15.75">
      <c r="A46" s="4"/>
    </row>
    <row r="47" ht="15.75">
      <c r="A47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2" customWidth="1"/>
    <col min="2" max="2" width="54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ht="18.75">
      <c r="B1" s="41" t="s">
        <v>126</v>
      </c>
    </row>
    <row r="2" spans="1:5" ht="28.5" customHeight="1">
      <c r="A2" s="2" t="s">
        <v>200</v>
      </c>
      <c r="C2" s="89">
        <v>40847</v>
      </c>
      <c r="E2" s="50"/>
    </row>
    <row r="3" spans="1:5" ht="28.5" customHeight="1">
      <c r="A3" s="2" t="s">
        <v>202</v>
      </c>
      <c r="C3" s="89">
        <v>40875</v>
      </c>
      <c r="E3" s="50"/>
    </row>
    <row r="4" spans="1:5" ht="28.5" customHeight="1">
      <c r="A4" s="2" t="s">
        <v>203</v>
      </c>
      <c r="C4" s="89">
        <v>40875</v>
      </c>
      <c r="E4" s="50"/>
    </row>
    <row r="5" spans="1:5" ht="28.5" customHeight="1">
      <c r="A5" s="2" t="s">
        <v>204</v>
      </c>
      <c r="C5" s="89" t="s">
        <v>209</v>
      </c>
      <c r="E5" s="50"/>
    </row>
    <row r="6" spans="1:5" ht="28.5" customHeight="1">
      <c r="A6" s="2" t="s">
        <v>205</v>
      </c>
      <c r="C6" s="89" t="s">
        <v>209</v>
      </c>
      <c r="E6" s="50"/>
    </row>
    <row r="7" ht="15.75">
      <c r="C7" s="89"/>
    </row>
    <row r="8" ht="15.75">
      <c r="C8" s="89"/>
    </row>
    <row r="9" spans="1:5" ht="28.5" customHeight="1">
      <c r="A9" s="2" t="s">
        <v>206</v>
      </c>
      <c r="C9" s="89" t="s">
        <v>209</v>
      </c>
      <c r="E9" s="50"/>
    </row>
    <row r="10" spans="3:5" ht="28.5" customHeight="1">
      <c r="C10" s="65"/>
      <c r="E10" s="50"/>
    </row>
    <row r="11" spans="3:5" ht="28.5" customHeight="1" thickBot="1">
      <c r="C11" s="65"/>
      <c r="E11" s="50"/>
    </row>
    <row r="12" spans="1:3" ht="19.5" thickBot="1">
      <c r="A12" s="74" t="s">
        <v>127</v>
      </c>
      <c r="B12" s="55" t="s">
        <v>25</v>
      </c>
      <c r="C12" s="70" t="s">
        <v>32</v>
      </c>
    </row>
    <row r="13" spans="1:3" ht="18.75">
      <c r="A13" s="43"/>
      <c r="B13" s="30" t="s">
        <v>128</v>
      </c>
      <c r="C13" s="43">
        <v>730</v>
      </c>
    </row>
    <row r="14" spans="1:3" ht="18.75">
      <c r="A14" s="44"/>
      <c r="B14" s="30" t="s">
        <v>129</v>
      </c>
      <c r="C14" s="44">
        <v>55</v>
      </c>
    </row>
    <row r="15" spans="1:3" ht="18.75">
      <c r="A15" s="44"/>
      <c r="B15" s="72" t="s">
        <v>130</v>
      </c>
      <c r="C15" s="44">
        <v>1</v>
      </c>
    </row>
    <row r="16" spans="1:3" ht="18.75">
      <c r="A16" s="44"/>
      <c r="B16" s="72" t="s">
        <v>135</v>
      </c>
      <c r="C16" s="44">
        <v>50</v>
      </c>
    </row>
    <row r="17" spans="1:3" ht="18.75">
      <c r="A17" s="44"/>
      <c r="B17" s="72" t="s">
        <v>136</v>
      </c>
      <c r="C17" s="44">
        <v>60.1</v>
      </c>
    </row>
    <row r="18" spans="1:3" ht="18.75">
      <c r="A18" s="44">
        <v>1012</v>
      </c>
      <c r="B18" s="72" t="s">
        <v>132</v>
      </c>
      <c r="C18" s="44">
        <v>24</v>
      </c>
    </row>
    <row r="19" spans="1:3" ht="18.75">
      <c r="A19" s="44">
        <v>1032</v>
      </c>
      <c r="B19" s="72" t="s">
        <v>133</v>
      </c>
      <c r="C19" s="44">
        <v>266</v>
      </c>
    </row>
    <row r="20" spans="1:3" ht="18.75">
      <c r="A20" s="44">
        <v>2310</v>
      </c>
      <c r="B20" s="72" t="s">
        <v>131</v>
      </c>
      <c r="C20" s="44">
        <v>30</v>
      </c>
    </row>
    <row r="21" spans="1:3" ht="18.75">
      <c r="A21" s="44">
        <v>3612</v>
      </c>
      <c r="B21" s="72" t="s">
        <v>134</v>
      </c>
      <c r="C21" s="44">
        <v>54</v>
      </c>
    </row>
    <row r="22" spans="1:3" ht="18.75">
      <c r="A22" s="44">
        <v>6171</v>
      </c>
      <c r="B22" s="72" t="s">
        <v>138</v>
      </c>
      <c r="C22" s="44">
        <v>1</v>
      </c>
    </row>
    <row r="23" spans="1:3" ht="19.5" thickBot="1">
      <c r="A23" s="77">
        <v>6310</v>
      </c>
      <c r="B23" s="82" t="s">
        <v>137</v>
      </c>
      <c r="C23" s="77">
        <v>20</v>
      </c>
    </row>
    <row r="24" spans="1:3" ht="19.5" thickBot="1">
      <c r="A24" s="84"/>
      <c r="B24" s="85" t="s">
        <v>24</v>
      </c>
      <c r="C24" s="86">
        <f>SUM(C13:C23)</f>
        <v>1291.1</v>
      </c>
    </row>
    <row r="25" spans="1:3" ht="18.75">
      <c r="A25" s="47"/>
      <c r="B25" s="41"/>
      <c r="C25" s="46"/>
    </row>
    <row r="26" spans="1:3" ht="18.75">
      <c r="A26" s="47"/>
      <c r="B26" s="41"/>
      <c r="C26" s="46"/>
    </row>
    <row r="27" spans="1:3" ht="18.75">
      <c r="A27" s="47"/>
      <c r="B27" s="41"/>
      <c r="C27" s="46"/>
    </row>
    <row r="28" spans="1:3" ht="18.75">
      <c r="A28" s="47"/>
      <c r="B28" s="41"/>
      <c r="C28" s="46"/>
    </row>
    <row r="29" spans="1:3" ht="18.75">
      <c r="A29" s="47"/>
      <c r="B29" s="41"/>
      <c r="C29" s="46"/>
    </row>
    <row r="30" spans="1:3" ht="18.75">
      <c r="A30" s="47"/>
      <c r="B30" s="41"/>
      <c r="C30" s="46"/>
    </row>
    <row r="31" spans="1:3" ht="18.75">
      <c r="A31" s="47"/>
      <c r="B31" s="41"/>
      <c r="C31" s="46"/>
    </row>
    <row r="32" spans="1:3" ht="18.75">
      <c r="A32" s="47"/>
      <c r="B32" s="41"/>
      <c r="C32" s="46"/>
    </row>
    <row r="33" spans="1:3" ht="18.75">
      <c r="A33" s="47"/>
      <c r="B33" s="41"/>
      <c r="C33" s="46"/>
    </row>
    <row r="34" spans="1:3" ht="18.75">
      <c r="A34" s="47"/>
      <c r="B34" s="41"/>
      <c r="C34" s="46"/>
    </row>
    <row r="35" spans="1:3" ht="18.75">
      <c r="A35" s="47"/>
      <c r="B35" s="41"/>
      <c r="C35" s="46"/>
    </row>
    <row r="36" spans="1:3" ht="18.75">
      <c r="A36" s="47"/>
      <c r="B36" s="41"/>
      <c r="C36" s="46"/>
    </row>
    <row r="37" spans="1:3" ht="18.75">
      <c r="A37" s="47"/>
      <c r="B37" s="41"/>
      <c r="C37" s="46"/>
    </row>
    <row r="38" spans="1:3" ht="18.75">
      <c r="A38" s="47"/>
      <c r="B38" s="41"/>
      <c r="C38" s="46"/>
    </row>
    <row r="39" spans="1:3" ht="18.75">
      <c r="A39" s="47"/>
      <c r="B39" s="41"/>
      <c r="C39" s="46"/>
    </row>
    <row r="40" spans="1:3" ht="18.75">
      <c r="A40" s="47"/>
      <c r="B40" s="41"/>
      <c r="C40" s="46"/>
    </row>
    <row r="41" spans="2:3" s="47" customFormat="1" ht="19.5" thickBot="1">
      <c r="B41" s="41"/>
      <c r="C41" s="46"/>
    </row>
    <row r="42" spans="1:3" ht="19.5" thickBot="1">
      <c r="A42" s="84"/>
      <c r="B42" s="85" t="s">
        <v>26</v>
      </c>
      <c r="C42" s="87" t="s">
        <v>32</v>
      </c>
    </row>
    <row r="43" spans="1:4" ht="18.75">
      <c r="A43" s="43">
        <v>1031</v>
      </c>
      <c r="B43" s="30" t="s">
        <v>139</v>
      </c>
      <c r="C43" s="43">
        <v>3</v>
      </c>
      <c r="D43" s="49"/>
    </row>
    <row r="44" spans="1:4" ht="18.75">
      <c r="A44" s="44">
        <v>2212</v>
      </c>
      <c r="B44" s="30" t="s">
        <v>140</v>
      </c>
      <c r="C44" s="44">
        <v>20</v>
      </c>
      <c r="D44" s="49"/>
    </row>
    <row r="45" spans="1:4" ht="18.75">
      <c r="A45" s="44">
        <v>2219</v>
      </c>
      <c r="B45" s="30" t="s">
        <v>158</v>
      </c>
      <c r="C45" s="44">
        <v>153</v>
      </c>
      <c r="D45" s="49"/>
    </row>
    <row r="46" spans="1:3" ht="18.75">
      <c r="A46" s="44">
        <v>2310</v>
      </c>
      <c r="B46" s="72" t="s">
        <v>141</v>
      </c>
      <c r="C46" s="44">
        <v>60.1</v>
      </c>
    </row>
    <row r="47" spans="1:3" ht="18.75">
      <c r="A47" s="44">
        <v>2333</v>
      </c>
      <c r="B47" s="72" t="s">
        <v>157</v>
      </c>
      <c r="C47" s="44">
        <v>257</v>
      </c>
    </row>
    <row r="48" spans="1:3" ht="18.75">
      <c r="A48" s="44">
        <v>3113</v>
      </c>
      <c r="B48" s="72" t="s">
        <v>142</v>
      </c>
      <c r="C48" s="44">
        <v>20</v>
      </c>
    </row>
    <row r="49" spans="1:3" ht="18.75">
      <c r="A49" s="44">
        <v>3314</v>
      </c>
      <c r="B49" s="72" t="s">
        <v>143</v>
      </c>
      <c r="C49" s="44">
        <v>5</v>
      </c>
    </row>
    <row r="50" spans="1:3" ht="18.75">
      <c r="A50" s="44">
        <v>3319</v>
      </c>
      <c r="B50" s="72" t="s">
        <v>144</v>
      </c>
      <c r="C50" s="44">
        <v>4</v>
      </c>
    </row>
    <row r="51" spans="1:3" ht="18.75">
      <c r="A51" s="44">
        <v>3326</v>
      </c>
      <c r="B51" s="72" t="s">
        <v>145</v>
      </c>
      <c r="C51" s="44">
        <v>0.5</v>
      </c>
    </row>
    <row r="52" spans="1:3" ht="18.75">
      <c r="A52" s="44">
        <v>3412</v>
      </c>
      <c r="B52" s="72" t="s">
        <v>146</v>
      </c>
      <c r="C52" s="44">
        <v>15</v>
      </c>
    </row>
    <row r="53" spans="1:3" ht="18.75">
      <c r="A53" s="44">
        <v>3429</v>
      </c>
      <c r="B53" s="72" t="s">
        <v>147</v>
      </c>
      <c r="C53" s="44">
        <v>8</v>
      </c>
    </row>
    <row r="54" spans="1:3" ht="18.75">
      <c r="A54" s="44">
        <v>3612</v>
      </c>
      <c r="B54" s="72" t="s">
        <v>148</v>
      </c>
      <c r="C54" s="44">
        <v>15</v>
      </c>
    </row>
    <row r="55" spans="1:3" ht="18.75">
      <c r="A55" s="44">
        <v>3631</v>
      </c>
      <c r="B55" s="72" t="s">
        <v>149</v>
      </c>
      <c r="C55" s="44">
        <v>5</v>
      </c>
    </row>
    <row r="56" spans="1:3" ht="18.75">
      <c r="A56" s="44">
        <v>3639</v>
      </c>
      <c r="B56" s="72" t="s">
        <v>159</v>
      </c>
      <c r="C56" s="44">
        <v>20</v>
      </c>
    </row>
    <row r="57" spans="1:3" ht="18.75">
      <c r="A57" s="44">
        <v>3721</v>
      </c>
      <c r="B57" s="72" t="s">
        <v>150</v>
      </c>
      <c r="C57" s="44">
        <v>5</v>
      </c>
    </row>
    <row r="58" spans="1:3" ht="18.75">
      <c r="A58" s="44">
        <v>3722</v>
      </c>
      <c r="B58" s="72" t="s">
        <v>151</v>
      </c>
      <c r="C58" s="44">
        <v>50</v>
      </c>
    </row>
    <row r="59" spans="1:3" ht="18.75">
      <c r="A59" s="44">
        <v>3723</v>
      </c>
      <c r="B59" s="72" t="s">
        <v>152</v>
      </c>
      <c r="C59" s="44">
        <v>15</v>
      </c>
    </row>
    <row r="60" spans="1:3" ht="18.75">
      <c r="A60" s="44">
        <v>3745</v>
      </c>
      <c r="B60" s="72" t="s">
        <v>153</v>
      </c>
      <c r="C60" s="44">
        <v>10</v>
      </c>
    </row>
    <row r="61" spans="1:3" ht="18.75">
      <c r="A61" s="44">
        <v>5512</v>
      </c>
      <c r="B61" s="72" t="s">
        <v>154</v>
      </c>
      <c r="C61" s="44">
        <v>117</v>
      </c>
    </row>
    <row r="62" spans="1:5" ht="18.75">
      <c r="A62" s="44">
        <v>6112</v>
      </c>
      <c r="B62" s="73" t="s">
        <v>155</v>
      </c>
      <c r="C62" s="44">
        <v>173.3</v>
      </c>
      <c r="E62" s="50"/>
    </row>
    <row r="63" spans="1:3" ht="18.75">
      <c r="A63" s="44">
        <v>6171</v>
      </c>
      <c r="B63" s="73" t="s">
        <v>156</v>
      </c>
      <c r="C63" s="44">
        <v>116.99</v>
      </c>
    </row>
    <row r="64" spans="1:5" ht="19.5" thickBot="1">
      <c r="A64" s="83"/>
      <c r="B64" s="88"/>
      <c r="C64" s="77"/>
      <c r="D64" s="50"/>
      <c r="E64" s="50"/>
    </row>
    <row r="65" spans="1:3" ht="19.5" thickBot="1">
      <c r="A65" s="84"/>
      <c r="B65" s="85" t="s">
        <v>24</v>
      </c>
      <c r="C65" s="86">
        <f>SUM(C43:C64)</f>
        <v>1072.89</v>
      </c>
    </row>
    <row r="67" spans="2:5" ht="12.75">
      <c r="B67" s="50"/>
      <c r="C67" s="50"/>
      <c r="E67" s="50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34">
      <selection activeCell="A1" sqref="A1:IV16384"/>
    </sheetView>
  </sheetViews>
  <sheetFormatPr defaultColWidth="9.140625" defaultRowHeight="12.75"/>
  <cols>
    <col min="1" max="2" width="7.7109375" style="2" customWidth="1"/>
    <col min="3" max="3" width="54.71093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9.5" thickBot="1">
      <c r="C1" s="41" t="s">
        <v>210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75">
        <v>140000</v>
      </c>
    </row>
    <row r="4" spans="1:4" ht="18.75">
      <c r="A4" s="58"/>
      <c r="B4" s="44">
        <v>1112</v>
      </c>
      <c r="C4" s="8" t="s">
        <v>128</v>
      </c>
      <c r="D4" s="66">
        <v>10000</v>
      </c>
    </row>
    <row r="5" spans="1:4" ht="18.75">
      <c r="A5" s="58"/>
      <c r="B5" s="44">
        <v>1113</v>
      </c>
      <c r="C5" s="61" t="s">
        <v>128</v>
      </c>
      <c r="D5" s="66">
        <v>20000</v>
      </c>
    </row>
    <row r="6" spans="1:4" ht="18.75">
      <c r="A6" s="58"/>
      <c r="B6" s="44">
        <v>1121</v>
      </c>
      <c r="C6" s="61" t="s">
        <v>128</v>
      </c>
      <c r="D6" s="66">
        <v>170000</v>
      </c>
    </row>
    <row r="7" spans="1:4" ht="18.75">
      <c r="A7" s="58"/>
      <c r="B7" s="44">
        <v>1211</v>
      </c>
      <c r="C7" s="61" t="s">
        <v>128</v>
      </c>
      <c r="D7" s="66">
        <v>400000</v>
      </c>
    </row>
    <row r="8" spans="1:4" ht="18.75">
      <c r="A8" s="58"/>
      <c r="B8" s="44">
        <v>1341</v>
      </c>
      <c r="C8" s="62" t="s">
        <v>130</v>
      </c>
      <c r="D8" s="66">
        <v>1000</v>
      </c>
    </row>
    <row r="9" spans="1:4" ht="18.75">
      <c r="A9" s="58"/>
      <c r="B9" s="44">
        <v>1337</v>
      </c>
      <c r="C9" s="62" t="s">
        <v>135</v>
      </c>
      <c r="D9" s="66">
        <v>50000</v>
      </c>
    </row>
    <row r="10" spans="1:4" ht="18.75">
      <c r="A10" s="58"/>
      <c r="B10" s="44">
        <v>1511</v>
      </c>
      <c r="C10" s="61" t="s">
        <v>129</v>
      </c>
      <c r="D10" s="66">
        <v>55000</v>
      </c>
    </row>
    <row r="11" spans="1:4" ht="18.75">
      <c r="A11" s="58"/>
      <c r="B11" s="44">
        <v>4112</v>
      </c>
      <c r="C11" s="62" t="s">
        <v>136</v>
      </c>
      <c r="D11" s="66">
        <v>54400</v>
      </c>
    </row>
    <row r="12" spans="1:4" ht="18.75">
      <c r="A12" s="58">
        <v>1012</v>
      </c>
      <c r="B12" s="44">
        <v>2131</v>
      </c>
      <c r="C12" s="62" t="s">
        <v>132</v>
      </c>
      <c r="D12" s="66">
        <v>43000</v>
      </c>
    </row>
    <row r="13" spans="1:5" ht="18.75">
      <c r="A13" s="58">
        <v>1032</v>
      </c>
      <c r="B13" s="44">
        <v>2131</v>
      </c>
      <c r="C13" s="62" t="s">
        <v>133</v>
      </c>
      <c r="D13" s="66">
        <v>250000</v>
      </c>
      <c r="E13" s="2" t="s">
        <v>211</v>
      </c>
    </row>
    <row r="14" spans="1:4" ht="18.75">
      <c r="A14" s="58"/>
      <c r="B14" s="44">
        <v>2324</v>
      </c>
      <c r="C14" s="62" t="s">
        <v>160</v>
      </c>
      <c r="D14" s="66">
        <v>16000</v>
      </c>
    </row>
    <row r="15" spans="1:4" ht="18.75">
      <c r="A15" s="58">
        <v>2310</v>
      </c>
      <c r="B15" s="44">
        <v>2111</v>
      </c>
      <c r="C15" s="62" t="s">
        <v>131</v>
      </c>
      <c r="D15" s="66">
        <v>30000</v>
      </c>
    </row>
    <row r="16" spans="1:4" ht="18.75">
      <c r="A16" s="58">
        <v>3612</v>
      </c>
      <c r="B16" s="44">
        <v>2132</v>
      </c>
      <c r="C16" s="62" t="s">
        <v>134</v>
      </c>
      <c r="D16" s="66">
        <v>54000</v>
      </c>
    </row>
    <row r="17" spans="1:4" ht="18.75">
      <c r="A17" s="58">
        <v>6171</v>
      </c>
      <c r="B17" s="44">
        <v>2141</v>
      </c>
      <c r="C17" s="62" t="s">
        <v>138</v>
      </c>
      <c r="D17" s="66">
        <v>2000</v>
      </c>
    </row>
    <row r="18" spans="1:4" ht="18.75">
      <c r="A18" s="58">
        <v>6310</v>
      </c>
      <c r="B18" s="44">
        <v>2142</v>
      </c>
      <c r="C18" s="62" t="s">
        <v>137</v>
      </c>
      <c r="D18" s="66">
        <v>15000</v>
      </c>
    </row>
    <row r="19" spans="1:4" ht="18.75">
      <c r="A19" s="58"/>
      <c r="B19" s="44"/>
      <c r="C19" s="62" t="s">
        <v>24</v>
      </c>
      <c r="D19" s="66">
        <f>SUM(D3:D18)</f>
        <v>1310400</v>
      </c>
    </row>
    <row r="20" spans="1:4" s="47" customFormat="1" ht="19.5" thickBot="1">
      <c r="A20" s="76"/>
      <c r="B20" s="77"/>
      <c r="C20" s="41"/>
      <c r="D20" s="78"/>
    </row>
    <row r="21" spans="1:4" ht="19.5" thickBot="1">
      <c r="A21" s="79" t="s">
        <v>127</v>
      </c>
      <c r="B21" s="80" t="s">
        <v>166</v>
      </c>
      <c r="C21" s="60" t="s">
        <v>26</v>
      </c>
      <c r="D21" s="81" t="s">
        <v>165</v>
      </c>
    </row>
    <row r="22" spans="1:5" ht="18.75">
      <c r="A22" s="57">
        <v>1031</v>
      </c>
      <c r="B22" s="43">
        <v>5169</v>
      </c>
      <c r="C22" s="61" t="s">
        <v>139</v>
      </c>
      <c r="D22" s="75">
        <v>3000</v>
      </c>
      <c r="E22" s="49"/>
    </row>
    <row r="23" spans="1:5" ht="18.75">
      <c r="A23" s="57">
        <v>2212</v>
      </c>
      <c r="B23" s="43">
        <v>5137</v>
      </c>
      <c r="C23" s="61" t="s">
        <v>226</v>
      </c>
      <c r="D23" s="75">
        <v>10000</v>
      </c>
      <c r="E23" s="49"/>
    </row>
    <row r="24" spans="1:5" ht="18.75">
      <c r="A24" s="58"/>
      <c r="B24" s="44">
        <v>5169</v>
      </c>
      <c r="C24" s="61" t="s">
        <v>140</v>
      </c>
      <c r="D24" s="66">
        <v>20000</v>
      </c>
      <c r="E24" s="49"/>
    </row>
    <row r="25" spans="1:4" ht="18.75">
      <c r="A25" s="58">
        <v>2310</v>
      </c>
      <c r="B25" s="44">
        <v>5154</v>
      </c>
      <c r="C25" s="62" t="s">
        <v>163</v>
      </c>
      <c r="D25" s="66">
        <v>15000</v>
      </c>
    </row>
    <row r="26" spans="1:4" ht="18.75">
      <c r="A26" s="58"/>
      <c r="B26" s="44">
        <v>5164</v>
      </c>
      <c r="C26" s="62" t="s">
        <v>164</v>
      </c>
      <c r="D26" s="66">
        <v>100</v>
      </c>
    </row>
    <row r="27" spans="1:4" ht="18.75">
      <c r="A27" s="58"/>
      <c r="B27" s="44">
        <v>5169</v>
      </c>
      <c r="C27" s="62" t="s">
        <v>167</v>
      </c>
      <c r="D27" s="66">
        <v>20000</v>
      </c>
    </row>
    <row r="28" spans="1:4" ht="18.75">
      <c r="A28" s="58"/>
      <c r="B28" s="44">
        <v>5171</v>
      </c>
      <c r="C28" s="62" t="s">
        <v>168</v>
      </c>
      <c r="D28" s="66">
        <v>20000</v>
      </c>
    </row>
    <row r="29" spans="1:4" ht="18.75">
      <c r="A29" s="58">
        <v>2333</v>
      </c>
      <c r="B29" s="44">
        <v>5171</v>
      </c>
      <c r="C29" s="62" t="s">
        <v>214</v>
      </c>
      <c r="D29" s="66">
        <v>0</v>
      </c>
    </row>
    <row r="30" spans="1:5" ht="18.75">
      <c r="A30" s="58">
        <v>3113</v>
      </c>
      <c r="B30" s="44">
        <v>5321</v>
      </c>
      <c r="C30" s="62" t="s">
        <v>142</v>
      </c>
      <c r="D30" s="66">
        <v>0</v>
      </c>
      <c r="E30" s="2" t="s">
        <v>212</v>
      </c>
    </row>
    <row r="31" spans="1:4" ht="18.75">
      <c r="A31" s="58">
        <v>3314</v>
      </c>
      <c r="B31" s="44">
        <v>5021</v>
      </c>
      <c r="C31" s="62" t="s">
        <v>170</v>
      </c>
      <c r="D31" s="66">
        <v>5000</v>
      </c>
    </row>
    <row r="32" spans="1:4" ht="18.75">
      <c r="A32" s="58"/>
      <c r="B32" s="44">
        <v>5039</v>
      </c>
      <c r="C32" s="62" t="s">
        <v>221</v>
      </c>
      <c r="D32" s="66">
        <v>3000</v>
      </c>
    </row>
    <row r="33" spans="1:4" ht="18.75">
      <c r="A33" s="58">
        <v>3319</v>
      </c>
      <c r="B33" s="44">
        <v>5021</v>
      </c>
      <c r="C33" s="62" t="s">
        <v>213</v>
      </c>
      <c r="D33" s="66">
        <v>4000</v>
      </c>
    </row>
    <row r="34" spans="1:4" ht="18.75">
      <c r="A34" s="58">
        <v>3326</v>
      </c>
      <c r="B34" s="44">
        <v>5139</v>
      </c>
      <c r="C34" s="62" t="s">
        <v>172</v>
      </c>
      <c r="D34" s="66">
        <v>500</v>
      </c>
    </row>
    <row r="35" spans="1:4" ht="18.75">
      <c r="A35" s="58">
        <v>3429</v>
      </c>
      <c r="B35" s="44">
        <v>5139</v>
      </c>
      <c r="C35" s="62" t="s">
        <v>174</v>
      </c>
      <c r="D35" s="66">
        <v>8000</v>
      </c>
    </row>
    <row r="36" spans="1:4" ht="18.75">
      <c r="A36" s="58"/>
      <c r="B36" s="44">
        <v>5175</v>
      </c>
      <c r="C36" s="62" t="s">
        <v>175</v>
      </c>
      <c r="D36" s="66">
        <v>4000</v>
      </c>
    </row>
    <row r="37" spans="1:4" ht="18.75">
      <c r="A37" s="58">
        <v>3612</v>
      </c>
      <c r="B37" s="44">
        <v>5171</v>
      </c>
      <c r="C37" s="62" t="s">
        <v>148</v>
      </c>
      <c r="D37" s="66">
        <v>15000</v>
      </c>
    </row>
    <row r="38" spans="1:4" ht="18.75">
      <c r="A38" s="58">
        <v>3631</v>
      </c>
      <c r="B38" s="44">
        <v>5154</v>
      </c>
      <c r="C38" s="62" t="s">
        <v>176</v>
      </c>
      <c r="D38" s="66">
        <v>5000</v>
      </c>
    </row>
    <row r="39" spans="1:4" ht="18.75">
      <c r="A39" s="58">
        <v>3633</v>
      </c>
      <c r="B39" s="44">
        <v>6121</v>
      </c>
      <c r="C39" s="62" t="s">
        <v>224</v>
      </c>
      <c r="D39" s="66">
        <v>179500</v>
      </c>
    </row>
    <row r="40" spans="1:4" ht="18.75">
      <c r="A40" s="58">
        <v>3635</v>
      </c>
      <c r="B40" s="44">
        <v>5169</v>
      </c>
      <c r="C40" s="62" t="s">
        <v>222</v>
      </c>
      <c r="D40" s="66">
        <v>21000</v>
      </c>
    </row>
    <row r="41" spans="1:4" ht="18.75">
      <c r="A41" s="58">
        <v>3721</v>
      </c>
      <c r="B41" s="44">
        <v>5169</v>
      </c>
      <c r="C41" s="62" t="s">
        <v>150</v>
      </c>
      <c r="D41" s="66">
        <v>2000</v>
      </c>
    </row>
    <row r="42" spans="1:4" ht="18.75">
      <c r="A42" s="58">
        <v>3722</v>
      </c>
      <c r="B42" s="44">
        <v>5169</v>
      </c>
      <c r="C42" s="62" t="s">
        <v>151</v>
      </c>
      <c r="D42" s="66">
        <v>50000</v>
      </c>
    </row>
    <row r="43" spans="1:4" ht="18.75">
      <c r="A43" s="58">
        <v>3723</v>
      </c>
      <c r="B43" s="44">
        <v>5169</v>
      </c>
      <c r="C43" s="62" t="s">
        <v>152</v>
      </c>
      <c r="D43" s="66">
        <v>15000</v>
      </c>
    </row>
    <row r="44" spans="1:4" ht="18.75">
      <c r="A44" s="58">
        <v>3745</v>
      </c>
      <c r="B44" s="44">
        <v>5156</v>
      </c>
      <c r="C44" s="62" t="s">
        <v>178</v>
      </c>
      <c r="D44" s="66">
        <v>2000</v>
      </c>
    </row>
    <row r="45" spans="1:4" ht="18.75">
      <c r="A45" s="58"/>
      <c r="B45" s="44">
        <v>5166</v>
      </c>
      <c r="C45" s="62" t="s">
        <v>223</v>
      </c>
      <c r="D45" s="66">
        <v>210000</v>
      </c>
    </row>
    <row r="46" spans="1:4" ht="18.75">
      <c r="A46" s="58"/>
      <c r="B46" s="44">
        <v>5169</v>
      </c>
      <c r="C46" s="62" t="s">
        <v>179</v>
      </c>
      <c r="D46" s="66">
        <v>5000</v>
      </c>
    </row>
    <row r="47" spans="1:4" ht="18.75">
      <c r="A47" s="58">
        <v>5512</v>
      </c>
      <c r="B47" s="44">
        <v>5137</v>
      </c>
      <c r="C47" s="62" t="s">
        <v>215</v>
      </c>
      <c r="D47" s="66">
        <v>0</v>
      </c>
    </row>
    <row r="48" spans="1:4" ht="18.75">
      <c r="A48" s="58"/>
      <c r="B48" s="44">
        <v>5139</v>
      </c>
      <c r="C48" s="62" t="s">
        <v>180</v>
      </c>
      <c r="D48" s="66">
        <v>20000</v>
      </c>
    </row>
    <row r="49" spans="1:4" ht="18.75">
      <c r="A49" s="58"/>
      <c r="B49" s="44">
        <v>5153</v>
      </c>
      <c r="C49" s="62" t="s">
        <v>183</v>
      </c>
      <c r="D49" s="66">
        <v>30000</v>
      </c>
    </row>
    <row r="50" spans="1:4" ht="18.75">
      <c r="A50" s="58"/>
      <c r="B50" s="44">
        <v>5154</v>
      </c>
      <c r="C50" s="62" t="s">
        <v>217</v>
      </c>
      <c r="D50" s="66">
        <v>20000</v>
      </c>
    </row>
    <row r="51" spans="1:4" ht="18.75">
      <c r="A51" s="58"/>
      <c r="B51" s="44">
        <v>5156</v>
      </c>
      <c r="C51" s="62" t="s">
        <v>186</v>
      </c>
      <c r="D51" s="66">
        <v>2000</v>
      </c>
    </row>
    <row r="52" spans="1:4" ht="18.75">
      <c r="A52" s="58"/>
      <c r="B52" s="44">
        <v>5169</v>
      </c>
      <c r="C52" s="62" t="s">
        <v>216</v>
      </c>
      <c r="D52" s="66">
        <v>5000</v>
      </c>
    </row>
    <row r="53" spans="1:4" ht="18.75">
      <c r="A53" s="58"/>
      <c r="B53" s="44">
        <v>6121</v>
      </c>
      <c r="C53" s="62" t="s">
        <v>182</v>
      </c>
      <c r="D53" s="66">
        <v>0</v>
      </c>
    </row>
    <row r="54" spans="1:6" ht="18.75">
      <c r="A54" s="58">
        <v>6112</v>
      </c>
      <c r="B54" s="44">
        <v>5023</v>
      </c>
      <c r="C54" s="63" t="s">
        <v>187</v>
      </c>
      <c r="D54" s="66">
        <v>159000</v>
      </c>
      <c r="F54" s="50"/>
    </row>
    <row r="55" spans="1:6" ht="18.75">
      <c r="A55" s="58"/>
      <c r="B55" s="44">
        <v>5032</v>
      </c>
      <c r="C55" s="63" t="s">
        <v>188</v>
      </c>
      <c r="D55" s="66">
        <v>14300</v>
      </c>
      <c r="F55" s="50"/>
    </row>
    <row r="56" spans="1:4" ht="18.75">
      <c r="A56" s="58">
        <v>6171</v>
      </c>
      <c r="B56" s="44">
        <v>5021</v>
      </c>
      <c r="C56" s="63" t="s">
        <v>189</v>
      </c>
      <c r="D56" s="66">
        <v>48000</v>
      </c>
    </row>
    <row r="57" spans="1:4" ht="18.75">
      <c r="A57" s="58"/>
      <c r="B57" s="44">
        <v>5137</v>
      </c>
      <c r="C57" s="63" t="s">
        <v>225</v>
      </c>
      <c r="D57" s="66">
        <v>8000</v>
      </c>
    </row>
    <row r="58" spans="1:6" ht="18.75">
      <c r="A58" s="59"/>
      <c r="B58" s="44">
        <v>5139</v>
      </c>
      <c r="C58" s="63" t="s">
        <v>190</v>
      </c>
      <c r="D58" s="66">
        <v>7000</v>
      </c>
      <c r="E58" s="50"/>
      <c r="F58" s="50"/>
    </row>
    <row r="59" spans="1:6" ht="18.75">
      <c r="A59" s="59"/>
      <c r="B59" s="44">
        <v>5154</v>
      </c>
      <c r="C59" s="63" t="s">
        <v>191</v>
      </c>
      <c r="D59" s="66">
        <v>5000</v>
      </c>
      <c r="E59" s="50"/>
      <c r="F59" s="50"/>
    </row>
    <row r="60" spans="1:6" ht="18.75">
      <c r="A60" s="59"/>
      <c r="B60" s="44">
        <v>5155</v>
      </c>
      <c r="C60" s="63" t="s">
        <v>192</v>
      </c>
      <c r="D60" s="66">
        <v>8000</v>
      </c>
      <c r="E60" s="50"/>
      <c r="F60" s="50"/>
    </row>
    <row r="61" spans="1:6" ht="18.75">
      <c r="A61" s="59"/>
      <c r="B61" s="44">
        <v>5161</v>
      </c>
      <c r="C61" s="63" t="s">
        <v>193</v>
      </c>
      <c r="D61" s="66">
        <v>1000</v>
      </c>
      <c r="E61" s="50"/>
      <c r="F61" s="50"/>
    </row>
    <row r="62" spans="1:6" ht="18.75">
      <c r="A62" s="59"/>
      <c r="B62" s="44">
        <v>5162</v>
      </c>
      <c r="C62" s="63" t="s">
        <v>194</v>
      </c>
      <c r="D62" s="66">
        <v>10000</v>
      </c>
      <c r="E62" s="50"/>
      <c r="F62" s="50"/>
    </row>
    <row r="63" spans="1:6" ht="18.75">
      <c r="A63" s="59"/>
      <c r="B63" s="44">
        <v>5163</v>
      </c>
      <c r="C63" s="63" t="s">
        <v>195</v>
      </c>
      <c r="D63" s="66">
        <v>9000</v>
      </c>
      <c r="E63" s="50"/>
      <c r="F63" s="50"/>
    </row>
    <row r="64" spans="1:6" ht="18.75">
      <c r="A64" s="59"/>
      <c r="B64" s="44">
        <v>5163</v>
      </c>
      <c r="C64" s="63" t="s">
        <v>196</v>
      </c>
      <c r="D64" s="66">
        <v>10000</v>
      </c>
      <c r="E64" s="50"/>
      <c r="F64" s="50"/>
    </row>
    <row r="65" spans="1:6" ht="18.75">
      <c r="A65" s="59"/>
      <c r="B65" s="44">
        <v>5169</v>
      </c>
      <c r="C65" s="63" t="s">
        <v>197</v>
      </c>
      <c r="D65" s="66">
        <v>20000</v>
      </c>
      <c r="E65" s="50"/>
      <c r="F65" s="50"/>
    </row>
    <row r="66" spans="1:6" ht="18.75">
      <c r="A66" s="59"/>
      <c r="B66" s="44">
        <v>5329</v>
      </c>
      <c r="C66" s="63" t="s">
        <v>198</v>
      </c>
      <c r="D66" s="66">
        <v>990</v>
      </c>
      <c r="E66" s="50" t="s">
        <v>218</v>
      </c>
      <c r="F66" s="50"/>
    </row>
    <row r="67" spans="1:6" ht="18.75">
      <c r="A67" s="59"/>
      <c r="B67" s="44"/>
      <c r="C67" s="63"/>
      <c r="D67" s="66"/>
      <c r="E67" s="50"/>
      <c r="F67" s="50"/>
    </row>
    <row r="68" spans="1:6" ht="18.75">
      <c r="A68" s="59"/>
      <c r="B68" s="44"/>
      <c r="C68" s="63"/>
      <c r="D68" s="66"/>
      <c r="E68" s="50"/>
      <c r="F68" s="50"/>
    </row>
    <row r="69" spans="1:6" ht="18.75">
      <c r="A69" s="59"/>
      <c r="B69" s="44"/>
      <c r="C69" s="63"/>
      <c r="D69" s="66"/>
      <c r="E69" s="50"/>
      <c r="F69" s="50"/>
    </row>
    <row r="70" spans="1:6" ht="18.75">
      <c r="A70" s="59"/>
      <c r="B70" s="44"/>
      <c r="C70" s="63"/>
      <c r="D70" s="66"/>
      <c r="E70" s="50"/>
      <c r="F70" s="50"/>
    </row>
    <row r="71" spans="1:6" ht="18.75">
      <c r="A71" s="59"/>
      <c r="B71" s="44"/>
      <c r="C71" s="63"/>
      <c r="D71" s="66"/>
      <c r="E71" s="50"/>
      <c r="F71" s="50"/>
    </row>
    <row r="72" spans="1:6" ht="18.75">
      <c r="A72" s="59"/>
      <c r="B72" s="44"/>
      <c r="C72" s="63"/>
      <c r="D72" s="66"/>
      <c r="E72" s="50"/>
      <c r="F72" s="50"/>
    </row>
    <row r="73" spans="1:5" ht="18.75">
      <c r="A73" s="58"/>
      <c r="B73" s="44"/>
      <c r="C73" s="62" t="s">
        <v>24</v>
      </c>
      <c r="D73" s="66">
        <f>SUM(D22:D66)</f>
        <v>994390</v>
      </c>
      <c r="E73" s="71"/>
    </row>
    <row r="74" spans="3:4" ht="12.75">
      <c r="C74" s="2" t="s">
        <v>219</v>
      </c>
      <c r="D74" s="65">
        <f>SUM(D19-D73)</f>
        <v>316010</v>
      </c>
    </row>
    <row r="75" spans="3:6" ht="28.5" customHeight="1">
      <c r="C75" s="50"/>
      <c r="D75" s="65"/>
      <c r="F75" s="50"/>
    </row>
    <row r="76" spans="3:6" ht="28.5" customHeight="1">
      <c r="C76" s="50"/>
      <c r="D76" s="65"/>
      <c r="F76" s="50"/>
    </row>
    <row r="77" spans="3:6" ht="28.5" customHeight="1">
      <c r="C77" s="50"/>
      <c r="D77" s="65"/>
      <c r="F77" s="50"/>
    </row>
    <row r="78" spans="3:6" ht="28.5" customHeight="1">
      <c r="C78" s="50"/>
      <c r="D78" s="65"/>
      <c r="F78" s="50"/>
    </row>
    <row r="79" spans="3:6" ht="28.5" customHeight="1">
      <c r="C79" s="50"/>
      <c r="D79" s="65"/>
      <c r="F79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2" customWidth="1"/>
    <col min="2" max="2" width="54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ht="18.75">
      <c r="B1" s="41" t="s">
        <v>220</v>
      </c>
    </row>
    <row r="2" spans="1:5" ht="28.5" customHeight="1">
      <c r="A2" s="2" t="s">
        <v>200</v>
      </c>
      <c r="C2" s="89">
        <v>41239</v>
      </c>
      <c r="E2" s="50"/>
    </row>
    <row r="3" spans="1:5" ht="28.5" customHeight="1">
      <c r="A3" s="2" t="s">
        <v>202</v>
      </c>
      <c r="C3" s="89">
        <v>41241</v>
      </c>
      <c r="E3" s="50"/>
    </row>
    <row r="4" spans="1:5" ht="28.5" customHeight="1">
      <c r="A4" s="2" t="s">
        <v>203</v>
      </c>
      <c r="C4" s="89">
        <v>41241</v>
      </c>
      <c r="E4" s="50"/>
    </row>
    <row r="5" spans="1:5" ht="28.5" customHeight="1">
      <c r="A5" s="2" t="s">
        <v>204</v>
      </c>
      <c r="C5" s="89" t="s">
        <v>209</v>
      </c>
      <c r="E5" s="50"/>
    </row>
    <row r="6" spans="1:5" ht="28.5" customHeight="1">
      <c r="A6" s="2" t="s">
        <v>205</v>
      </c>
      <c r="C6" s="89" t="s">
        <v>209</v>
      </c>
      <c r="E6" s="50"/>
    </row>
    <row r="7" ht="15.75">
      <c r="C7" s="89"/>
    </row>
    <row r="8" ht="15.75">
      <c r="C8" s="89"/>
    </row>
    <row r="9" spans="1:5" ht="28.5" customHeight="1">
      <c r="A9" s="2" t="s">
        <v>206</v>
      </c>
      <c r="C9" s="89" t="s">
        <v>209</v>
      </c>
      <c r="E9" s="50"/>
    </row>
    <row r="10" spans="3:5" ht="28.5" customHeight="1">
      <c r="C10" s="65"/>
      <c r="E10" s="50"/>
    </row>
    <row r="11" spans="3:5" ht="28.5" customHeight="1" thickBot="1">
      <c r="C11" s="65"/>
      <c r="E11" s="50"/>
    </row>
    <row r="12" spans="1:3" ht="19.5" thickBot="1">
      <c r="A12" s="74" t="s">
        <v>127</v>
      </c>
      <c r="B12" s="55" t="s">
        <v>25</v>
      </c>
      <c r="C12" s="70" t="s">
        <v>32</v>
      </c>
    </row>
    <row r="13" spans="1:3" ht="18.75">
      <c r="A13" s="43"/>
      <c r="B13" s="30" t="s">
        <v>128</v>
      </c>
      <c r="C13" s="43">
        <v>740</v>
      </c>
    </row>
    <row r="14" spans="1:3" ht="18.75">
      <c r="A14" s="44"/>
      <c r="B14" s="30" t="s">
        <v>129</v>
      </c>
      <c r="C14" s="44">
        <v>55</v>
      </c>
    </row>
    <row r="15" spans="1:3" ht="18.75">
      <c r="A15" s="44"/>
      <c r="B15" s="72" t="s">
        <v>130</v>
      </c>
      <c r="C15" s="44">
        <v>1</v>
      </c>
    </row>
    <row r="16" spans="1:3" ht="18.75">
      <c r="A16" s="44"/>
      <c r="B16" s="72" t="s">
        <v>135</v>
      </c>
      <c r="C16" s="44">
        <v>50</v>
      </c>
    </row>
    <row r="17" spans="1:3" ht="18.75">
      <c r="A17" s="44"/>
      <c r="B17" s="72" t="s">
        <v>136</v>
      </c>
      <c r="C17" s="44">
        <v>54.4</v>
      </c>
    </row>
    <row r="18" spans="1:3" ht="18.75">
      <c r="A18" s="44">
        <v>1012</v>
      </c>
      <c r="B18" s="72" t="s">
        <v>132</v>
      </c>
      <c r="C18" s="44">
        <v>43</v>
      </c>
    </row>
    <row r="19" spans="1:3" ht="18.75">
      <c r="A19" s="44">
        <v>1032</v>
      </c>
      <c r="B19" s="72" t="s">
        <v>133</v>
      </c>
      <c r="C19" s="44">
        <v>266</v>
      </c>
    </row>
    <row r="20" spans="1:3" ht="18.75">
      <c r="A20" s="44">
        <v>2310</v>
      </c>
      <c r="B20" s="72" t="s">
        <v>131</v>
      </c>
      <c r="C20" s="44">
        <v>30</v>
      </c>
    </row>
    <row r="21" spans="1:3" ht="18.75">
      <c r="A21" s="44">
        <v>3612</v>
      </c>
      <c r="B21" s="72" t="s">
        <v>134</v>
      </c>
      <c r="C21" s="44">
        <v>54</v>
      </c>
    </row>
    <row r="22" spans="1:3" ht="18.75">
      <c r="A22" s="44">
        <v>6171</v>
      </c>
      <c r="B22" s="72" t="s">
        <v>138</v>
      </c>
      <c r="C22" s="44">
        <v>2</v>
      </c>
    </row>
    <row r="23" spans="1:3" ht="19.5" thickBot="1">
      <c r="A23" s="77">
        <v>6310</v>
      </c>
      <c r="B23" s="82" t="s">
        <v>137</v>
      </c>
      <c r="C23" s="77">
        <v>15</v>
      </c>
    </row>
    <row r="24" spans="1:3" ht="19.5" thickBot="1">
      <c r="A24" s="84"/>
      <c r="B24" s="85" t="s">
        <v>24</v>
      </c>
      <c r="C24" s="86">
        <f>SUM(C13:C23)</f>
        <v>1310.4</v>
      </c>
    </row>
    <row r="25" spans="1:3" ht="18.75">
      <c r="A25" s="47"/>
      <c r="B25" s="41"/>
      <c r="C25" s="46"/>
    </row>
    <row r="26" spans="1:3" ht="18.75">
      <c r="A26" s="47"/>
      <c r="B26" s="41"/>
      <c r="C26" s="46"/>
    </row>
    <row r="27" spans="1:3" ht="18.75">
      <c r="A27" s="47"/>
      <c r="B27" s="41"/>
      <c r="C27" s="46"/>
    </row>
    <row r="28" spans="1:3" ht="18.75">
      <c r="A28" s="47"/>
      <c r="B28" s="41"/>
      <c r="C28" s="46"/>
    </row>
    <row r="29" spans="1:3" ht="18.75">
      <c r="A29" s="47"/>
      <c r="B29" s="41"/>
      <c r="C29" s="46"/>
    </row>
    <row r="30" spans="1:3" ht="18.75">
      <c r="A30" s="47"/>
      <c r="B30" s="41"/>
      <c r="C30" s="46"/>
    </row>
    <row r="31" spans="1:3" ht="18.75">
      <c r="A31" s="47"/>
      <c r="B31" s="41"/>
      <c r="C31" s="46"/>
    </row>
    <row r="32" spans="1:3" ht="18.75">
      <c r="A32" s="47"/>
      <c r="B32" s="41"/>
      <c r="C32" s="46"/>
    </row>
    <row r="33" spans="1:3" ht="18.75">
      <c r="A33" s="47"/>
      <c r="B33" s="41"/>
      <c r="C33" s="46"/>
    </row>
    <row r="34" spans="1:3" ht="18.75">
      <c r="A34" s="47"/>
      <c r="B34" s="41"/>
      <c r="C34" s="46"/>
    </row>
    <row r="35" spans="1:3" ht="18.75">
      <c r="A35" s="47"/>
      <c r="B35" s="41"/>
      <c r="C35" s="46"/>
    </row>
    <row r="36" spans="1:3" ht="18.75">
      <c r="A36" s="47"/>
      <c r="B36" s="41"/>
      <c r="C36" s="46"/>
    </row>
    <row r="37" spans="1:3" ht="18.75">
      <c r="A37" s="47"/>
      <c r="B37" s="41"/>
      <c r="C37" s="46"/>
    </row>
    <row r="38" spans="1:3" ht="18.75">
      <c r="A38" s="47"/>
      <c r="B38" s="41"/>
      <c r="C38" s="46"/>
    </row>
    <row r="39" spans="1:3" ht="18.75">
      <c r="A39" s="47"/>
      <c r="B39" s="41"/>
      <c r="C39" s="46"/>
    </row>
    <row r="40" spans="1:3" ht="18.75">
      <c r="A40" s="47"/>
      <c r="B40" s="41"/>
      <c r="C40" s="46"/>
    </row>
    <row r="41" spans="2:3" s="47" customFormat="1" ht="19.5" thickBot="1">
      <c r="B41" s="41"/>
      <c r="C41" s="46"/>
    </row>
    <row r="42" spans="1:3" ht="19.5" thickBot="1">
      <c r="A42" s="84"/>
      <c r="B42" s="85" t="s">
        <v>26</v>
      </c>
      <c r="C42" s="87" t="s">
        <v>32</v>
      </c>
    </row>
    <row r="43" spans="1:4" ht="18.75">
      <c r="A43" s="43">
        <v>1031</v>
      </c>
      <c r="B43" s="30" t="s">
        <v>139</v>
      </c>
      <c r="C43" s="43">
        <v>3</v>
      </c>
      <c r="D43" s="49"/>
    </row>
    <row r="44" spans="1:4" ht="18.75">
      <c r="A44" s="44">
        <v>2212</v>
      </c>
      <c r="B44" s="30" t="s">
        <v>140</v>
      </c>
      <c r="C44" s="44">
        <v>30</v>
      </c>
      <c r="D44" s="49"/>
    </row>
    <row r="45" spans="1:3" ht="18.75">
      <c r="A45" s="44">
        <v>2310</v>
      </c>
      <c r="B45" s="72" t="s">
        <v>141</v>
      </c>
      <c r="C45" s="44">
        <v>55.1</v>
      </c>
    </row>
    <row r="46" spans="1:3" ht="18.75">
      <c r="A46" s="44">
        <v>3314</v>
      </c>
      <c r="B46" s="72" t="s">
        <v>143</v>
      </c>
      <c r="C46" s="44">
        <v>8</v>
      </c>
    </row>
    <row r="47" spans="1:3" ht="18.75">
      <c r="A47" s="44">
        <v>3319</v>
      </c>
      <c r="B47" s="72" t="s">
        <v>144</v>
      </c>
      <c r="C47" s="44">
        <v>4</v>
      </c>
    </row>
    <row r="48" spans="1:3" ht="18.75">
      <c r="A48" s="44">
        <v>3326</v>
      </c>
      <c r="B48" s="72" t="s">
        <v>145</v>
      </c>
      <c r="C48" s="44">
        <v>0.5</v>
      </c>
    </row>
    <row r="49" spans="1:3" ht="18.75">
      <c r="A49" s="44">
        <v>3429</v>
      </c>
      <c r="B49" s="72" t="s">
        <v>147</v>
      </c>
      <c r="C49" s="44">
        <v>12</v>
      </c>
    </row>
    <row r="50" spans="1:3" ht="18.75">
      <c r="A50" s="44">
        <v>3612</v>
      </c>
      <c r="B50" s="72" t="s">
        <v>148</v>
      </c>
      <c r="C50" s="44">
        <v>15</v>
      </c>
    </row>
    <row r="51" spans="1:3" ht="18.75">
      <c r="A51" s="44">
        <v>3631</v>
      </c>
      <c r="B51" s="72" t="s">
        <v>149</v>
      </c>
      <c r="C51" s="44">
        <v>5</v>
      </c>
    </row>
    <row r="52" spans="1:3" ht="18.75">
      <c r="A52" s="44">
        <v>3633</v>
      </c>
      <c r="B52" s="72" t="s">
        <v>227</v>
      </c>
      <c r="C52" s="44">
        <v>179.5</v>
      </c>
    </row>
    <row r="53" spans="1:3" ht="18.75">
      <c r="A53" s="44">
        <v>3635</v>
      </c>
      <c r="B53" s="72" t="s">
        <v>228</v>
      </c>
      <c r="C53" s="44">
        <v>21</v>
      </c>
    </row>
    <row r="54" spans="1:3" ht="18.75">
      <c r="A54" s="44">
        <v>3721</v>
      </c>
      <c r="B54" s="72" t="s">
        <v>150</v>
      </c>
      <c r="C54" s="44">
        <v>2</v>
      </c>
    </row>
    <row r="55" spans="1:3" ht="18.75">
      <c r="A55" s="44">
        <v>3722</v>
      </c>
      <c r="B55" s="72" t="s">
        <v>151</v>
      </c>
      <c r="C55" s="44">
        <v>50</v>
      </c>
    </row>
    <row r="56" spans="1:3" ht="18.75">
      <c r="A56" s="44">
        <v>3723</v>
      </c>
      <c r="B56" s="72" t="s">
        <v>152</v>
      </c>
      <c r="C56" s="44">
        <v>15</v>
      </c>
    </row>
    <row r="57" spans="1:3" ht="18.75">
      <c r="A57" s="44">
        <v>3745</v>
      </c>
      <c r="B57" s="72" t="s">
        <v>153</v>
      </c>
      <c r="C57" s="44">
        <v>217</v>
      </c>
    </row>
    <row r="58" spans="1:3" ht="18.75">
      <c r="A58" s="44">
        <v>5512</v>
      </c>
      <c r="B58" s="72" t="s">
        <v>154</v>
      </c>
      <c r="C58" s="44">
        <v>77</v>
      </c>
    </row>
    <row r="59" spans="1:5" ht="18.75">
      <c r="A59" s="44">
        <v>6112</v>
      </c>
      <c r="B59" s="73" t="s">
        <v>155</v>
      </c>
      <c r="C59" s="44">
        <v>173.3</v>
      </c>
      <c r="E59" s="50"/>
    </row>
    <row r="60" spans="1:3" ht="18.75">
      <c r="A60" s="44">
        <v>6171</v>
      </c>
      <c r="B60" s="73" t="s">
        <v>156</v>
      </c>
      <c r="C60" s="44">
        <v>126.99</v>
      </c>
    </row>
    <row r="61" spans="1:5" ht="19.5" thickBot="1">
      <c r="A61" s="83"/>
      <c r="B61" s="88"/>
      <c r="C61" s="77"/>
      <c r="D61" s="50"/>
      <c r="E61" s="50"/>
    </row>
    <row r="62" spans="1:3" ht="19.5" thickBot="1">
      <c r="A62" s="84"/>
      <c r="B62" s="85" t="s">
        <v>24</v>
      </c>
      <c r="C62" s="86">
        <f>SUM(C43:C61)</f>
        <v>994.3900000000001</v>
      </c>
    </row>
    <row r="64" spans="2:5" ht="12.75">
      <c r="B64" s="50"/>
      <c r="C64" s="50"/>
      <c r="E64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7.7109375" style="2" customWidth="1"/>
    <col min="3" max="3" width="54.71093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9.5" thickBot="1">
      <c r="C1" s="41" t="s">
        <v>229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75">
        <v>220000</v>
      </c>
    </row>
    <row r="4" spans="1:6" ht="18.75">
      <c r="A4" s="58"/>
      <c r="B4" s="44">
        <v>1112</v>
      </c>
      <c r="C4" s="8" t="s">
        <v>128</v>
      </c>
      <c r="D4" s="66">
        <v>20000</v>
      </c>
      <c r="F4" s="71"/>
    </row>
    <row r="5" spans="1:4" ht="18.75">
      <c r="A5" s="58"/>
      <c r="B5" s="44">
        <v>1113</v>
      </c>
      <c r="C5" s="61" t="s">
        <v>128</v>
      </c>
      <c r="D5" s="66">
        <v>20000</v>
      </c>
    </row>
    <row r="6" spans="1:4" ht="18.75">
      <c r="A6" s="58"/>
      <c r="B6" s="44">
        <v>1121</v>
      </c>
      <c r="C6" s="61" t="s">
        <v>128</v>
      </c>
      <c r="D6" s="66">
        <v>200000</v>
      </c>
    </row>
    <row r="7" spans="1:4" ht="18.75">
      <c r="A7" s="58"/>
      <c r="B7" s="44">
        <v>1211</v>
      </c>
      <c r="C7" s="61" t="s">
        <v>128</v>
      </c>
      <c r="D7" s="66">
        <v>440000</v>
      </c>
    </row>
    <row r="8" spans="1:4" ht="18.75">
      <c r="A8" s="58"/>
      <c r="B8" s="44">
        <v>1341</v>
      </c>
      <c r="C8" s="62" t="s">
        <v>130</v>
      </c>
      <c r="D8" s="66">
        <v>1000</v>
      </c>
    </row>
    <row r="9" spans="1:4" ht="18.75">
      <c r="A9" s="58"/>
      <c r="B9" s="44">
        <v>1337</v>
      </c>
      <c r="C9" s="62" t="s">
        <v>135</v>
      </c>
      <c r="D9" s="66">
        <v>50000</v>
      </c>
    </row>
    <row r="10" spans="1:4" ht="18.75">
      <c r="A10" s="58"/>
      <c r="B10" s="44">
        <v>1511</v>
      </c>
      <c r="C10" s="61" t="s">
        <v>129</v>
      </c>
      <c r="D10" s="66">
        <v>55000</v>
      </c>
    </row>
    <row r="11" spans="1:4" ht="18.75">
      <c r="A11" s="58"/>
      <c r="B11" s="44">
        <v>4112</v>
      </c>
      <c r="C11" s="62" t="s">
        <v>136</v>
      </c>
      <c r="D11" s="66">
        <v>54400</v>
      </c>
    </row>
    <row r="12" spans="1:4" ht="18.75">
      <c r="A12" s="58">
        <v>1012</v>
      </c>
      <c r="B12" s="44">
        <v>2131</v>
      </c>
      <c r="C12" s="62" t="s">
        <v>132</v>
      </c>
      <c r="D12" s="66">
        <v>43000</v>
      </c>
    </row>
    <row r="13" spans="1:4" ht="18.75">
      <c r="A13" s="58">
        <v>1032</v>
      </c>
      <c r="B13" s="44">
        <v>2131</v>
      </c>
      <c r="C13" s="62" t="s">
        <v>133</v>
      </c>
      <c r="D13" s="66">
        <v>350000</v>
      </c>
    </row>
    <row r="14" spans="1:4" ht="18.75">
      <c r="A14" s="58"/>
      <c r="B14" s="44">
        <v>2324</v>
      </c>
      <c r="C14" s="62" t="s">
        <v>160</v>
      </c>
      <c r="D14" s="66">
        <v>16000</v>
      </c>
    </row>
    <row r="15" spans="1:4" ht="18.75">
      <c r="A15" s="58">
        <v>2310</v>
      </c>
      <c r="B15" s="44">
        <v>2111</v>
      </c>
      <c r="C15" s="62" t="s">
        <v>131</v>
      </c>
      <c r="D15" s="66">
        <v>30000</v>
      </c>
    </row>
    <row r="16" spans="1:4" ht="18.75">
      <c r="A16" s="58">
        <v>3612</v>
      </c>
      <c r="B16" s="44">
        <v>2132</v>
      </c>
      <c r="C16" s="62" t="s">
        <v>134</v>
      </c>
      <c r="D16" s="66">
        <v>54000</v>
      </c>
    </row>
    <row r="17" spans="1:4" ht="18.75">
      <c r="A17" s="58">
        <v>3633</v>
      </c>
      <c r="B17" s="44">
        <v>3113</v>
      </c>
      <c r="C17" s="62" t="s">
        <v>235</v>
      </c>
      <c r="D17" s="66">
        <v>247000</v>
      </c>
    </row>
    <row r="18" spans="1:4" ht="18.75">
      <c r="A18" s="58">
        <v>6171</v>
      </c>
      <c r="B18" s="44">
        <v>2141</v>
      </c>
      <c r="C18" s="62" t="s">
        <v>138</v>
      </c>
      <c r="D18" s="66">
        <v>2000</v>
      </c>
    </row>
    <row r="19" spans="1:4" ht="18.75">
      <c r="A19" s="58"/>
      <c r="B19" s="44"/>
      <c r="C19" s="62" t="s">
        <v>24</v>
      </c>
      <c r="D19" s="66">
        <f>SUM(D3:D18)</f>
        <v>1802400</v>
      </c>
    </row>
    <row r="20" spans="1:4" s="47" customFormat="1" ht="19.5" thickBot="1">
      <c r="A20" s="76"/>
      <c r="B20" s="77"/>
      <c r="C20" s="41"/>
      <c r="D20" s="78"/>
    </row>
    <row r="21" spans="1:4" ht="19.5" thickBot="1">
      <c r="A21" s="79" t="s">
        <v>127</v>
      </c>
      <c r="B21" s="80" t="s">
        <v>166</v>
      </c>
      <c r="C21" s="60" t="s">
        <v>26</v>
      </c>
      <c r="D21" s="81" t="s">
        <v>165</v>
      </c>
    </row>
    <row r="22" spans="1:5" ht="18.75">
      <c r="A22" s="57">
        <v>1031</v>
      </c>
      <c r="B22" s="43">
        <v>5169</v>
      </c>
      <c r="C22" s="61" t="s">
        <v>139</v>
      </c>
      <c r="D22" s="75">
        <v>5000</v>
      </c>
      <c r="E22" s="49"/>
    </row>
    <row r="23" spans="1:5" ht="18.75">
      <c r="A23" s="58">
        <v>2212</v>
      </c>
      <c r="B23" s="44">
        <v>5169</v>
      </c>
      <c r="C23" s="61" t="s">
        <v>140</v>
      </c>
      <c r="D23" s="66">
        <v>20000</v>
      </c>
      <c r="E23" s="49"/>
    </row>
    <row r="24" spans="1:5" ht="18.75">
      <c r="A24" s="58"/>
      <c r="B24" s="44">
        <v>5171</v>
      </c>
      <c r="C24" s="61" t="s">
        <v>231</v>
      </c>
      <c r="D24" s="66">
        <v>600000</v>
      </c>
      <c r="E24" s="49"/>
    </row>
    <row r="25" spans="1:4" ht="18.75">
      <c r="A25" s="58">
        <v>2310</v>
      </c>
      <c r="B25" s="44">
        <v>5154</v>
      </c>
      <c r="C25" s="62" t="s">
        <v>163</v>
      </c>
      <c r="D25" s="66">
        <v>15000</v>
      </c>
    </row>
    <row r="26" spans="1:4" ht="18.75">
      <c r="A26" s="58"/>
      <c r="B26" s="44">
        <v>5164</v>
      </c>
      <c r="C26" s="62" t="s">
        <v>164</v>
      </c>
      <c r="D26" s="66">
        <v>100</v>
      </c>
    </row>
    <row r="27" spans="1:4" ht="18.75">
      <c r="A27" s="58"/>
      <c r="B27" s="44">
        <v>5169</v>
      </c>
      <c r="C27" s="62" t="s">
        <v>167</v>
      </c>
      <c r="D27" s="66">
        <v>20000</v>
      </c>
    </row>
    <row r="28" spans="1:4" ht="18.75">
      <c r="A28" s="58"/>
      <c r="B28" s="44">
        <v>5171</v>
      </c>
      <c r="C28" s="62" t="s">
        <v>168</v>
      </c>
      <c r="D28" s="66">
        <v>20000</v>
      </c>
    </row>
    <row r="29" spans="1:4" ht="18.75">
      <c r="A29" s="58">
        <v>3314</v>
      </c>
      <c r="B29" s="44">
        <v>5021</v>
      </c>
      <c r="C29" s="62" t="s">
        <v>170</v>
      </c>
      <c r="D29" s="66">
        <v>5000</v>
      </c>
    </row>
    <row r="30" spans="1:4" ht="18.75">
      <c r="A30" s="58"/>
      <c r="B30" s="44">
        <v>5137</v>
      </c>
      <c r="C30" s="62" t="s">
        <v>232</v>
      </c>
      <c r="D30" s="66">
        <v>5000</v>
      </c>
    </row>
    <row r="31" spans="1:4" ht="18.75">
      <c r="A31" s="58">
        <v>3319</v>
      </c>
      <c r="B31" s="44">
        <v>5021</v>
      </c>
      <c r="C31" s="62" t="s">
        <v>213</v>
      </c>
      <c r="D31" s="66">
        <v>4000</v>
      </c>
    </row>
    <row r="32" spans="1:4" ht="18.75">
      <c r="A32" s="58">
        <v>3326</v>
      </c>
      <c r="B32" s="44">
        <v>5139</v>
      </c>
      <c r="C32" s="62" t="s">
        <v>172</v>
      </c>
      <c r="D32" s="66">
        <v>500</v>
      </c>
    </row>
    <row r="33" spans="1:4" ht="18.75">
      <c r="A33" s="58">
        <v>3429</v>
      </c>
      <c r="B33" s="44">
        <v>5139</v>
      </c>
      <c r="C33" s="62" t="s">
        <v>174</v>
      </c>
      <c r="D33" s="66">
        <v>8000</v>
      </c>
    </row>
    <row r="34" spans="1:4" ht="18.75">
      <c r="A34" s="58"/>
      <c r="B34" s="44">
        <v>5169</v>
      </c>
      <c r="C34" s="62" t="s">
        <v>234</v>
      </c>
      <c r="D34" s="66">
        <v>200000</v>
      </c>
    </row>
    <row r="35" spans="1:4" ht="18.75">
      <c r="A35" s="58"/>
      <c r="B35" s="44">
        <v>5175</v>
      </c>
      <c r="C35" s="62" t="s">
        <v>175</v>
      </c>
      <c r="D35" s="66">
        <v>4000</v>
      </c>
    </row>
    <row r="36" spans="1:4" ht="18.75">
      <c r="A36" s="58">
        <v>3612</v>
      </c>
      <c r="B36" s="44">
        <v>5171</v>
      </c>
      <c r="C36" s="62" t="s">
        <v>148</v>
      </c>
      <c r="D36" s="66">
        <v>15000</v>
      </c>
    </row>
    <row r="37" spans="1:4" ht="18.75">
      <c r="A37" s="58">
        <v>3631</v>
      </c>
      <c r="B37" s="44">
        <v>5154</v>
      </c>
      <c r="C37" s="62" t="s">
        <v>176</v>
      </c>
      <c r="D37" s="66">
        <v>5000</v>
      </c>
    </row>
    <row r="38" spans="1:4" ht="18.75">
      <c r="A38" s="58">
        <v>3633</v>
      </c>
      <c r="B38" s="44">
        <v>6121</v>
      </c>
      <c r="C38" s="62" t="s">
        <v>224</v>
      </c>
      <c r="D38" s="66">
        <v>860000</v>
      </c>
    </row>
    <row r="39" spans="1:4" ht="18.75">
      <c r="A39" s="58">
        <v>3721</v>
      </c>
      <c r="B39" s="44">
        <v>5169</v>
      </c>
      <c r="C39" s="62" t="s">
        <v>150</v>
      </c>
      <c r="D39" s="66">
        <v>2000</v>
      </c>
    </row>
    <row r="40" spans="1:4" ht="18.75">
      <c r="A40" s="58">
        <v>3722</v>
      </c>
      <c r="B40" s="44">
        <v>5169</v>
      </c>
      <c r="C40" s="62" t="s">
        <v>151</v>
      </c>
      <c r="D40" s="66">
        <v>50000</v>
      </c>
    </row>
    <row r="41" spans="1:4" ht="18.75">
      <c r="A41" s="58">
        <v>3723</v>
      </c>
      <c r="B41" s="44">
        <v>5169</v>
      </c>
      <c r="C41" s="62" t="s">
        <v>152</v>
      </c>
      <c r="D41" s="66">
        <v>15000</v>
      </c>
    </row>
    <row r="42" spans="1:4" ht="18.75">
      <c r="A42" s="58">
        <v>3745</v>
      </c>
      <c r="B42" s="44">
        <v>5156</v>
      </c>
      <c r="C42" s="62" t="s">
        <v>178</v>
      </c>
      <c r="D42" s="66">
        <v>2000</v>
      </c>
    </row>
    <row r="43" spans="1:4" ht="18.75">
      <c r="A43" s="58"/>
      <c r="B43" s="44">
        <v>5166</v>
      </c>
      <c r="C43" s="62" t="s">
        <v>223</v>
      </c>
      <c r="D43" s="66">
        <v>20000</v>
      </c>
    </row>
    <row r="44" spans="1:4" ht="18.75">
      <c r="A44" s="58"/>
      <c r="B44" s="44">
        <v>5169</v>
      </c>
      <c r="C44" s="62" t="s">
        <v>179</v>
      </c>
      <c r="D44" s="66">
        <v>5000</v>
      </c>
    </row>
    <row r="45" spans="1:4" ht="18.75">
      <c r="A45" s="58">
        <v>5512</v>
      </c>
      <c r="B45" s="44">
        <v>5139</v>
      </c>
      <c r="C45" s="62" t="s">
        <v>180</v>
      </c>
      <c r="D45" s="66">
        <v>20000</v>
      </c>
    </row>
    <row r="46" spans="1:4" ht="18.75">
      <c r="A46" s="58"/>
      <c r="B46" s="44">
        <v>5153</v>
      </c>
      <c r="C46" s="62" t="s">
        <v>183</v>
      </c>
      <c r="D46" s="66">
        <v>30000</v>
      </c>
    </row>
    <row r="47" spans="1:4" ht="18.75">
      <c r="A47" s="58"/>
      <c r="B47" s="44">
        <v>5154</v>
      </c>
      <c r="C47" s="62" t="s">
        <v>217</v>
      </c>
      <c r="D47" s="66">
        <v>20000</v>
      </c>
    </row>
    <row r="48" spans="1:4" ht="18.75">
      <c r="A48" s="58"/>
      <c r="B48" s="44">
        <v>5156</v>
      </c>
      <c r="C48" s="62" t="s">
        <v>186</v>
      </c>
      <c r="D48" s="66">
        <v>2000</v>
      </c>
    </row>
    <row r="49" spans="1:4" ht="18.75">
      <c r="A49" s="58"/>
      <c r="B49" s="44">
        <v>5171</v>
      </c>
      <c r="C49" s="62" t="s">
        <v>233</v>
      </c>
      <c r="D49" s="66">
        <v>10000</v>
      </c>
    </row>
    <row r="50" spans="1:6" ht="18.75">
      <c r="A50" s="58">
        <v>6112</v>
      </c>
      <c r="B50" s="44">
        <v>5023</v>
      </c>
      <c r="C50" s="63" t="s">
        <v>187</v>
      </c>
      <c r="D50" s="66">
        <v>159000</v>
      </c>
      <c r="F50" s="50"/>
    </row>
    <row r="51" spans="1:6" ht="18.75">
      <c r="A51" s="58"/>
      <c r="B51" s="44">
        <v>5032</v>
      </c>
      <c r="C51" s="63" t="s">
        <v>188</v>
      </c>
      <c r="D51" s="66">
        <v>14300</v>
      </c>
      <c r="F51" s="50"/>
    </row>
    <row r="52" spans="1:4" ht="18.75">
      <c r="A52" s="58">
        <v>6171</v>
      </c>
      <c r="B52" s="44">
        <v>5021</v>
      </c>
      <c r="C52" s="63" t="s">
        <v>189</v>
      </c>
      <c r="D52" s="66">
        <v>48000</v>
      </c>
    </row>
    <row r="53" spans="1:6" ht="18.75">
      <c r="A53" s="59"/>
      <c r="B53" s="44">
        <v>5139</v>
      </c>
      <c r="C53" s="63" t="s">
        <v>190</v>
      </c>
      <c r="D53" s="66">
        <v>7000</v>
      </c>
      <c r="E53" s="50"/>
      <c r="F53" s="50"/>
    </row>
    <row r="54" spans="1:6" ht="18.75">
      <c r="A54" s="59"/>
      <c r="B54" s="44">
        <v>5154</v>
      </c>
      <c r="C54" s="63" t="s">
        <v>191</v>
      </c>
      <c r="D54" s="66">
        <v>5000</v>
      </c>
      <c r="E54" s="50"/>
      <c r="F54" s="50"/>
    </row>
    <row r="55" spans="1:6" ht="18.75">
      <c r="A55" s="59"/>
      <c r="B55" s="44">
        <v>5155</v>
      </c>
      <c r="C55" s="63" t="s">
        <v>192</v>
      </c>
      <c r="D55" s="66">
        <v>8000</v>
      </c>
      <c r="E55" s="50"/>
      <c r="F55" s="50"/>
    </row>
    <row r="56" spans="1:6" ht="18.75">
      <c r="A56" s="59"/>
      <c r="B56" s="44">
        <v>5161</v>
      </c>
      <c r="C56" s="63" t="s">
        <v>193</v>
      </c>
      <c r="D56" s="66">
        <v>1000</v>
      </c>
      <c r="E56" s="50"/>
      <c r="F56" s="50"/>
    </row>
    <row r="57" spans="1:6" ht="18.75">
      <c r="A57" s="59"/>
      <c r="B57" s="44">
        <v>5162</v>
      </c>
      <c r="C57" s="63" t="s">
        <v>194</v>
      </c>
      <c r="D57" s="66">
        <v>10000</v>
      </c>
      <c r="E57" s="50"/>
      <c r="F57" s="50"/>
    </row>
    <row r="58" spans="1:6" ht="18.75">
      <c r="A58" s="59"/>
      <c r="B58" s="44">
        <v>5163</v>
      </c>
      <c r="C58" s="63" t="s">
        <v>195</v>
      </c>
      <c r="D58" s="66">
        <v>9000</v>
      </c>
      <c r="E58" s="50"/>
      <c r="F58" s="50"/>
    </row>
    <row r="59" spans="1:6" ht="18.75">
      <c r="A59" s="59"/>
      <c r="B59" s="44">
        <v>5163</v>
      </c>
      <c r="C59" s="63" t="s">
        <v>196</v>
      </c>
      <c r="D59" s="66">
        <v>10000</v>
      </c>
      <c r="E59" s="50"/>
      <c r="F59" s="50"/>
    </row>
    <row r="60" spans="1:6" ht="18.75">
      <c r="A60" s="59"/>
      <c r="B60" s="44">
        <v>5169</v>
      </c>
      <c r="C60" s="63" t="s">
        <v>197</v>
      </c>
      <c r="D60" s="66">
        <v>20000</v>
      </c>
      <c r="E60" s="50"/>
      <c r="F60" s="50"/>
    </row>
    <row r="61" spans="1:6" ht="18.75">
      <c r="A61" s="59"/>
      <c r="B61" s="44">
        <v>5329</v>
      </c>
      <c r="C61" s="63" t="s">
        <v>198</v>
      </c>
      <c r="D61" s="66">
        <v>760</v>
      </c>
      <c r="E61" s="50"/>
      <c r="F61" s="50"/>
    </row>
    <row r="62" spans="1:6" ht="18.75">
      <c r="A62" s="59"/>
      <c r="B62" s="44"/>
      <c r="C62" s="63"/>
      <c r="D62" s="66"/>
      <c r="E62" s="50"/>
      <c r="F62" s="50"/>
    </row>
    <row r="63" spans="1:5" ht="18.75">
      <c r="A63" s="58"/>
      <c r="B63" s="44"/>
      <c r="C63" s="62" t="s">
        <v>24</v>
      </c>
      <c r="D63" s="66">
        <f>SUM(D22:D61)</f>
        <v>2254660</v>
      </c>
      <c r="E63" s="71"/>
    </row>
    <row r="64" spans="3:4" ht="12.75">
      <c r="C64" s="2" t="s">
        <v>219</v>
      </c>
      <c r="D64" s="65">
        <f>SUM(D19-D63)</f>
        <v>-452260</v>
      </c>
    </row>
    <row r="65" spans="3:6" ht="28.5" customHeight="1">
      <c r="C65" s="50"/>
      <c r="D65" s="65"/>
      <c r="F65" s="50"/>
    </row>
    <row r="66" spans="3:6" ht="28.5" customHeight="1">
      <c r="C66" s="50"/>
      <c r="D66" s="65"/>
      <c r="F66" s="50"/>
    </row>
    <row r="67" spans="3:6" ht="28.5" customHeight="1">
      <c r="C67" s="50"/>
      <c r="D67" s="65"/>
      <c r="F67" s="50"/>
    </row>
    <row r="68" spans="3:6" ht="28.5" customHeight="1">
      <c r="C68" s="50"/>
      <c r="D68" s="65"/>
      <c r="F68" s="50"/>
    </row>
    <row r="69" spans="3:6" ht="28.5" customHeight="1">
      <c r="C69" s="50"/>
      <c r="D69" s="65"/>
      <c r="F69" s="50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9">
      <selection activeCell="A49" sqref="A1:IV16384"/>
    </sheetView>
  </sheetViews>
  <sheetFormatPr defaultColWidth="9.140625" defaultRowHeight="12.75"/>
  <cols>
    <col min="1" max="1" width="10.00390625" style="2" customWidth="1"/>
    <col min="2" max="2" width="54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ht="18.75">
      <c r="B1" s="41" t="s">
        <v>230</v>
      </c>
    </row>
    <row r="2" spans="1:5" ht="28.5" customHeight="1">
      <c r="A2" s="2" t="s">
        <v>200</v>
      </c>
      <c r="C2" s="89">
        <v>41603</v>
      </c>
      <c r="E2" s="50"/>
    </row>
    <row r="3" spans="1:5" ht="28.5" customHeight="1">
      <c r="A3" s="2" t="s">
        <v>202</v>
      </c>
      <c r="C3" s="89">
        <v>41604</v>
      </c>
      <c r="E3" s="50"/>
    </row>
    <row r="4" spans="1:5" ht="28.5" customHeight="1">
      <c r="A4" s="2" t="s">
        <v>203</v>
      </c>
      <c r="C4" s="89">
        <v>41604</v>
      </c>
      <c r="E4" s="50"/>
    </row>
    <row r="5" spans="1:5" ht="28.5" customHeight="1">
      <c r="A5" s="2" t="s">
        <v>204</v>
      </c>
      <c r="C5" s="89" t="s">
        <v>209</v>
      </c>
      <c r="E5" s="50"/>
    </row>
    <row r="6" spans="1:5" ht="28.5" customHeight="1">
      <c r="A6" s="2" t="s">
        <v>205</v>
      </c>
      <c r="C6" s="89" t="s">
        <v>209</v>
      </c>
      <c r="E6" s="50"/>
    </row>
    <row r="7" ht="15.75">
      <c r="C7" s="89"/>
    </row>
    <row r="8" ht="15.75">
      <c r="C8" s="89"/>
    </row>
    <row r="9" spans="1:5" ht="28.5" customHeight="1">
      <c r="A9" s="2" t="s">
        <v>206</v>
      </c>
      <c r="C9" s="89" t="s">
        <v>209</v>
      </c>
      <c r="E9" s="50"/>
    </row>
    <row r="10" spans="3:5" ht="28.5" customHeight="1">
      <c r="C10" s="65"/>
      <c r="E10" s="50"/>
    </row>
    <row r="11" spans="3:5" ht="28.5" customHeight="1" thickBot="1">
      <c r="C11" s="65"/>
      <c r="E11" s="50"/>
    </row>
    <row r="12" spans="1:3" ht="19.5" thickBot="1">
      <c r="A12" s="74" t="s">
        <v>127</v>
      </c>
      <c r="B12" s="55" t="s">
        <v>25</v>
      </c>
      <c r="C12" s="70" t="s">
        <v>32</v>
      </c>
    </row>
    <row r="13" spans="1:3" ht="18.75">
      <c r="A13" s="43"/>
      <c r="B13" s="30" t="s">
        <v>128</v>
      </c>
      <c r="C13" s="43">
        <v>900</v>
      </c>
    </row>
    <row r="14" spans="1:3" ht="18.75">
      <c r="A14" s="44"/>
      <c r="B14" s="30" t="s">
        <v>129</v>
      </c>
      <c r="C14" s="44">
        <v>55</v>
      </c>
    </row>
    <row r="15" spans="1:3" ht="18.75">
      <c r="A15" s="44"/>
      <c r="B15" s="72" t="s">
        <v>130</v>
      </c>
      <c r="C15" s="44">
        <v>1</v>
      </c>
    </row>
    <row r="16" spans="1:3" ht="18.75">
      <c r="A16" s="44"/>
      <c r="B16" s="72" t="s">
        <v>135</v>
      </c>
      <c r="C16" s="44">
        <v>50</v>
      </c>
    </row>
    <row r="17" spans="1:3" ht="18.75">
      <c r="A17" s="44"/>
      <c r="B17" s="72" t="s">
        <v>136</v>
      </c>
      <c r="C17" s="44">
        <v>54.4</v>
      </c>
    </row>
    <row r="18" spans="1:3" ht="18.75">
      <c r="A18" s="44">
        <v>1012</v>
      </c>
      <c r="B18" s="72" t="s">
        <v>132</v>
      </c>
      <c r="C18" s="44">
        <v>43</v>
      </c>
    </row>
    <row r="19" spans="1:3" ht="18.75">
      <c r="A19" s="44">
        <v>1032</v>
      </c>
      <c r="B19" s="72" t="s">
        <v>133</v>
      </c>
      <c r="C19" s="44">
        <v>366</v>
      </c>
    </row>
    <row r="20" spans="1:3" ht="18.75">
      <c r="A20" s="44">
        <v>2310</v>
      </c>
      <c r="B20" s="72" t="s">
        <v>131</v>
      </c>
      <c r="C20" s="44">
        <v>30</v>
      </c>
    </row>
    <row r="21" spans="1:3" ht="18.75">
      <c r="A21" s="44">
        <v>3612</v>
      </c>
      <c r="B21" s="72" t="s">
        <v>134</v>
      </c>
      <c r="C21" s="44">
        <v>54</v>
      </c>
    </row>
    <row r="22" spans="1:3" ht="18.75">
      <c r="A22" s="44">
        <v>3633</v>
      </c>
      <c r="B22" s="72" t="s">
        <v>235</v>
      </c>
      <c r="C22" s="44">
        <v>247</v>
      </c>
    </row>
    <row r="23" spans="1:3" ht="19.5" thickBot="1">
      <c r="A23" s="44">
        <v>6171</v>
      </c>
      <c r="B23" s="72" t="s">
        <v>138</v>
      </c>
      <c r="C23" s="44">
        <v>2</v>
      </c>
    </row>
    <row r="24" spans="1:3" ht="19.5" thickBot="1">
      <c r="A24" s="84"/>
      <c r="B24" s="85" t="s">
        <v>24</v>
      </c>
      <c r="C24" s="86">
        <f>SUM(C13:C23)</f>
        <v>1802.4</v>
      </c>
    </row>
    <row r="25" spans="1:3" ht="18.75">
      <c r="A25" s="47"/>
      <c r="B25" s="41"/>
      <c r="C25" s="46"/>
    </row>
    <row r="26" spans="1:3" ht="18.75">
      <c r="A26" s="47"/>
      <c r="B26" s="41"/>
      <c r="C26" s="46"/>
    </row>
    <row r="27" spans="1:3" ht="18.75">
      <c r="A27" s="47"/>
      <c r="B27" s="41"/>
      <c r="C27" s="46"/>
    </row>
    <row r="28" spans="1:3" ht="18.75">
      <c r="A28" s="47"/>
      <c r="B28" s="41"/>
      <c r="C28" s="46"/>
    </row>
    <row r="29" spans="1:3" ht="18.75">
      <c r="A29" s="47"/>
      <c r="B29" s="41"/>
      <c r="C29" s="46"/>
    </row>
    <row r="30" spans="1:3" ht="18.75">
      <c r="A30" s="47"/>
      <c r="B30" s="41"/>
      <c r="C30" s="46"/>
    </row>
    <row r="31" spans="1:3" ht="18.75">
      <c r="A31" s="47"/>
      <c r="B31" s="41"/>
      <c r="C31" s="46"/>
    </row>
    <row r="32" spans="1:3" ht="18.75">
      <c r="A32" s="47"/>
      <c r="B32" s="41"/>
      <c r="C32" s="46"/>
    </row>
    <row r="33" spans="1:3" ht="18.75">
      <c r="A33" s="47"/>
      <c r="B33" s="41"/>
      <c r="C33" s="46"/>
    </row>
    <row r="34" spans="1:3" ht="18.75">
      <c r="A34" s="47"/>
      <c r="B34" s="41"/>
      <c r="C34" s="46"/>
    </row>
    <row r="35" spans="1:3" ht="18.75">
      <c r="A35" s="47"/>
      <c r="B35" s="41"/>
      <c r="C35" s="46"/>
    </row>
    <row r="36" spans="1:3" ht="18.75">
      <c r="A36" s="47"/>
      <c r="B36" s="41"/>
      <c r="C36" s="46"/>
    </row>
    <row r="37" spans="1:3" ht="18.75">
      <c r="A37" s="47"/>
      <c r="B37" s="41"/>
      <c r="C37" s="46"/>
    </row>
    <row r="38" spans="1:3" ht="18.75">
      <c r="A38" s="47"/>
      <c r="B38" s="41"/>
      <c r="C38" s="46"/>
    </row>
    <row r="39" spans="1:3" ht="18.75">
      <c r="A39" s="47"/>
      <c r="B39" s="41"/>
      <c r="C39" s="46"/>
    </row>
    <row r="40" spans="1:3" ht="18.75">
      <c r="A40" s="47"/>
      <c r="B40" s="41"/>
      <c r="C40" s="46"/>
    </row>
    <row r="41" spans="2:3" s="47" customFormat="1" ht="19.5" thickBot="1">
      <c r="B41" s="41"/>
      <c r="C41" s="46"/>
    </row>
    <row r="42" spans="1:3" ht="19.5" thickBot="1">
      <c r="A42" s="84"/>
      <c r="B42" s="85" t="s">
        <v>26</v>
      </c>
      <c r="C42" s="87" t="s">
        <v>32</v>
      </c>
    </row>
    <row r="43" spans="1:4" ht="18.75">
      <c r="A43" s="43">
        <v>1031</v>
      </c>
      <c r="B43" s="30" t="s">
        <v>139</v>
      </c>
      <c r="C43" s="43">
        <v>5</v>
      </c>
      <c r="D43" s="49"/>
    </row>
    <row r="44" spans="1:4" ht="18.75">
      <c r="A44" s="44">
        <v>2212</v>
      </c>
      <c r="B44" s="30" t="s">
        <v>140</v>
      </c>
      <c r="C44" s="44">
        <v>620</v>
      </c>
      <c r="D44" s="49"/>
    </row>
    <row r="45" spans="1:3" ht="18.75">
      <c r="A45" s="44">
        <v>2310</v>
      </c>
      <c r="B45" s="72" t="s">
        <v>141</v>
      </c>
      <c r="C45" s="44">
        <v>55.1</v>
      </c>
    </row>
    <row r="46" spans="1:3" ht="18.75">
      <c r="A46" s="44">
        <v>3314</v>
      </c>
      <c r="B46" s="72" t="s">
        <v>143</v>
      </c>
      <c r="C46" s="44">
        <v>10</v>
      </c>
    </row>
    <row r="47" spans="1:3" ht="18.75">
      <c r="A47" s="44">
        <v>3319</v>
      </c>
      <c r="B47" s="72" t="s">
        <v>144</v>
      </c>
      <c r="C47" s="44">
        <v>4</v>
      </c>
    </row>
    <row r="48" spans="1:3" ht="18.75">
      <c r="A48" s="44">
        <v>3326</v>
      </c>
      <c r="B48" s="72" t="s">
        <v>145</v>
      </c>
      <c r="C48" s="44">
        <v>0.5</v>
      </c>
    </row>
    <row r="49" spans="1:3" ht="18.75">
      <c r="A49" s="44">
        <v>3429</v>
      </c>
      <c r="B49" s="72" t="s">
        <v>147</v>
      </c>
      <c r="C49" s="44">
        <v>212</v>
      </c>
    </row>
    <row r="50" spans="1:3" ht="18.75">
      <c r="A50" s="44">
        <v>3612</v>
      </c>
      <c r="B50" s="72" t="s">
        <v>148</v>
      </c>
      <c r="C50" s="44">
        <v>15</v>
      </c>
    </row>
    <row r="51" spans="1:3" ht="18.75">
      <c r="A51" s="44">
        <v>3631</v>
      </c>
      <c r="B51" s="72" t="s">
        <v>149</v>
      </c>
      <c r="C51" s="44">
        <v>5</v>
      </c>
    </row>
    <row r="52" spans="1:3" ht="18.75">
      <c r="A52" s="44">
        <v>3633</v>
      </c>
      <c r="B52" s="72" t="s">
        <v>227</v>
      </c>
      <c r="C52" s="44">
        <v>860</v>
      </c>
    </row>
    <row r="53" spans="1:3" ht="18.75">
      <c r="A53" s="44">
        <v>3721</v>
      </c>
      <c r="B53" s="72" t="s">
        <v>150</v>
      </c>
      <c r="C53" s="44">
        <v>2</v>
      </c>
    </row>
    <row r="54" spans="1:3" ht="18.75">
      <c r="A54" s="44">
        <v>3722</v>
      </c>
      <c r="B54" s="72" t="s">
        <v>151</v>
      </c>
      <c r="C54" s="44">
        <v>50</v>
      </c>
    </row>
    <row r="55" spans="1:3" ht="18.75">
      <c r="A55" s="44">
        <v>3723</v>
      </c>
      <c r="B55" s="72" t="s">
        <v>152</v>
      </c>
      <c r="C55" s="44">
        <v>15</v>
      </c>
    </row>
    <row r="56" spans="1:3" ht="18.75">
      <c r="A56" s="44">
        <v>3745</v>
      </c>
      <c r="B56" s="72" t="s">
        <v>153</v>
      </c>
      <c r="C56" s="44">
        <v>27</v>
      </c>
    </row>
    <row r="57" spans="1:3" ht="18.75">
      <c r="A57" s="44">
        <v>5512</v>
      </c>
      <c r="B57" s="72" t="s">
        <v>154</v>
      </c>
      <c r="C57" s="44">
        <v>82</v>
      </c>
    </row>
    <row r="58" spans="1:5" ht="18.75">
      <c r="A58" s="44">
        <v>6112</v>
      </c>
      <c r="B58" s="73" t="s">
        <v>155</v>
      </c>
      <c r="C58" s="44">
        <v>173.3</v>
      </c>
      <c r="E58" s="50"/>
    </row>
    <row r="59" spans="1:3" ht="18.75">
      <c r="A59" s="44">
        <v>6171</v>
      </c>
      <c r="B59" s="73" t="s">
        <v>156</v>
      </c>
      <c r="C59" s="44">
        <v>118.76</v>
      </c>
    </row>
    <row r="60" spans="1:5" ht="19.5" thickBot="1">
      <c r="A60" s="83"/>
      <c r="B60" s="88"/>
      <c r="C60" s="77"/>
      <c r="D60" s="50"/>
      <c r="E60" s="50"/>
    </row>
    <row r="61" spans="1:3" ht="19.5" thickBot="1">
      <c r="A61" s="84"/>
      <c r="B61" s="85" t="s">
        <v>24</v>
      </c>
      <c r="C61" s="86">
        <f>SUM(C43:C60)</f>
        <v>2254.6600000000003</v>
      </c>
    </row>
    <row r="63" spans="1:5" ht="12.75">
      <c r="A63" s="2" t="s">
        <v>236</v>
      </c>
      <c r="B63" s="50"/>
      <c r="C63" s="50"/>
      <c r="E63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6"/>
  <sheetViews>
    <sheetView zoomScalePageLayoutView="0" workbookViewId="0" topLeftCell="A90">
      <selection activeCell="A90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6" width="9.140625" style="2" customWidth="1"/>
    <col min="7" max="7" width="10.00390625" style="2" bestFit="1" customWidth="1"/>
    <col min="8" max="16384" width="9.140625" style="2" customWidth="1"/>
  </cols>
  <sheetData>
    <row r="1" spans="2:3" ht="19.5" thickBot="1">
      <c r="B1" s="96" t="s">
        <v>26</v>
      </c>
      <c r="C1" s="81" t="s">
        <v>165</v>
      </c>
    </row>
    <row r="2" spans="1:4" ht="19.5">
      <c r="A2" s="182" t="s">
        <v>252</v>
      </c>
      <c r="B2" s="183"/>
      <c r="C2" s="90">
        <v>6294</v>
      </c>
      <c r="D2" s="49"/>
    </row>
    <row r="3" spans="1:4" ht="19.5">
      <c r="A3" s="182" t="s">
        <v>253</v>
      </c>
      <c r="B3" s="183"/>
      <c r="C3" s="90">
        <v>40000</v>
      </c>
      <c r="D3" s="49"/>
    </row>
    <row r="4" spans="1:4" ht="19.5">
      <c r="A4" s="182" t="s">
        <v>140</v>
      </c>
      <c r="B4" s="183"/>
      <c r="C4" s="91">
        <f>SUM(C5:C7)</f>
        <v>565774</v>
      </c>
      <c r="D4" s="49"/>
    </row>
    <row r="5" spans="2:4" ht="18.75">
      <c r="B5" s="61" t="s">
        <v>254</v>
      </c>
      <c r="C5" s="66">
        <v>536998</v>
      </c>
      <c r="D5" s="49"/>
    </row>
    <row r="6" spans="2:4" ht="18.75">
      <c r="B6" s="61" t="s">
        <v>255</v>
      </c>
      <c r="C6" s="66">
        <v>24684</v>
      </c>
      <c r="D6" s="49"/>
    </row>
    <row r="7" spans="2:4" ht="18.75">
      <c r="B7" s="61" t="s">
        <v>256</v>
      </c>
      <c r="C7" s="66">
        <v>4092</v>
      </c>
      <c r="D7" s="49"/>
    </row>
    <row r="8" spans="1:3" ht="19.5">
      <c r="A8" s="182" t="s">
        <v>257</v>
      </c>
      <c r="B8" s="183"/>
      <c r="C8" s="91">
        <f>SUM(C9:C12)</f>
        <v>26690.32</v>
      </c>
    </row>
    <row r="9" spans="2:3" ht="18.75">
      <c r="B9" s="62" t="s">
        <v>261</v>
      </c>
      <c r="C9" s="66">
        <v>8271.32</v>
      </c>
    </row>
    <row r="10" spans="2:3" ht="18.75">
      <c r="B10" s="62" t="s">
        <v>258</v>
      </c>
      <c r="C10" s="66">
        <v>100</v>
      </c>
    </row>
    <row r="11" spans="2:3" ht="18.75">
      <c r="B11" s="62" t="s">
        <v>259</v>
      </c>
      <c r="C11" s="66">
        <v>12694</v>
      </c>
    </row>
    <row r="12" spans="2:3" ht="18.75">
      <c r="B12" s="62" t="s">
        <v>260</v>
      </c>
      <c r="C12" s="66">
        <v>5625</v>
      </c>
    </row>
    <row r="13" spans="1:3" ht="19.5">
      <c r="A13" s="182" t="s">
        <v>262</v>
      </c>
      <c r="B13" s="183"/>
      <c r="C13" s="91">
        <v>15912</v>
      </c>
    </row>
    <row r="14" spans="1:3" ht="19.5">
      <c r="A14" s="182" t="s">
        <v>263</v>
      </c>
      <c r="B14" s="183"/>
      <c r="C14" s="91">
        <v>1000</v>
      </c>
    </row>
    <row r="15" spans="1:3" ht="19.5">
      <c r="A15" s="182" t="s">
        <v>143</v>
      </c>
      <c r="B15" s="183"/>
      <c r="C15" s="91">
        <f>SUM(C16:C18)</f>
        <v>9990</v>
      </c>
    </row>
    <row r="16" spans="2:3" ht="18.75">
      <c r="B16" s="62" t="s">
        <v>264</v>
      </c>
      <c r="C16" s="66">
        <v>4704</v>
      </c>
    </row>
    <row r="17" spans="2:3" ht="18.75">
      <c r="B17" s="62" t="s">
        <v>265</v>
      </c>
      <c r="C17" s="66">
        <v>5097</v>
      </c>
    </row>
    <row r="18" spans="2:3" ht="18.75">
      <c r="B18" s="62" t="s">
        <v>266</v>
      </c>
      <c r="C18" s="66">
        <v>189</v>
      </c>
    </row>
    <row r="19" spans="1:3" ht="19.5">
      <c r="A19" s="182" t="s">
        <v>268</v>
      </c>
      <c r="B19" s="183"/>
      <c r="C19" s="91">
        <f>SUM(C20:C21)</f>
        <v>4358</v>
      </c>
    </row>
    <row r="20" spans="2:3" ht="18.75">
      <c r="B20" s="62" t="s">
        <v>264</v>
      </c>
      <c r="C20" s="66">
        <v>4000</v>
      </c>
    </row>
    <row r="21" spans="2:3" ht="18.75">
      <c r="B21" s="62" t="s">
        <v>267</v>
      </c>
      <c r="C21" s="66">
        <v>358</v>
      </c>
    </row>
    <row r="22" spans="1:3" ht="19.5">
      <c r="A22" s="182" t="s">
        <v>269</v>
      </c>
      <c r="B22" s="183"/>
      <c r="C22" s="91">
        <v>4000</v>
      </c>
    </row>
    <row r="23" spans="1:3" ht="19.5">
      <c r="A23" s="182" t="s">
        <v>270</v>
      </c>
      <c r="B23" s="183"/>
      <c r="C23" s="91">
        <v>742</v>
      </c>
    </row>
    <row r="24" spans="1:3" ht="19.5">
      <c r="A24" s="182" t="s">
        <v>271</v>
      </c>
      <c r="B24" s="183"/>
      <c r="C24" s="91">
        <f>SUM(C25:C26)</f>
        <v>3492</v>
      </c>
    </row>
    <row r="25" spans="1:3" ht="19.5">
      <c r="A25" s="92"/>
      <c r="B25" s="62" t="s">
        <v>272</v>
      </c>
      <c r="C25" s="91">
        <v>492</v>
      </c>
    </row>
    <row r="26" spans="1:3" ht="19.5">
      <c r="A26" s="92"/>
      <c r="B26" s="62" t="s">
        <v>273</v>
      </c>
      <c r="C26" s="91">
        <v>3000</v>
      </c>
    </row>
    <row r="27" spans="1:3" ht="19.5">
      <c r="A27" s="92" t="s">
        <v>274</v>
      </c>
      <c r="B27" s="93"/>
      <c r="C27" s="91">
        <v>8000</v>
      </c>
    </row>
    <row r="28" spans="1:3" ht="19.5">
      <c r="A28" s="182" t="s">
        <v>275</v>
      </c>
      <c r="B28" s="183"/>
      <c r="C28" s="91">
        <f>SUM(C29:C32)</f>
        <v>8156</v>
      </c>
    </row>
    <row r="29" spans="2:3" ht="18.75">
      <c r="B29" s="62" t="s">
        <v>276</v>
      </c>
      <c r="C29" s="66">
        <v>3245</v>
      </c>
    </row>
    <row r="30" spans="2:3" ht="18.75">
      <c r="B30" s="62" t="s">
        <v>277</v>
      </c>
      <c r="C30" s="66">
        <v>269</v>
      </c>
    </row>
    <row r="31" spans="2:3" ht="18.75">
      <c r="B31" s="62" t="s">
        <v>278</v>
      </c>
      <c r="C31" s="66">
        <v>3085</v>
      </c>
    </row>
    <row r="32" spans="2:3" ht="18.75">
      <c r="B32" s="62" t="s">
        <v>279</v>
      </c>
      <c r="C32" s="66">
        <v>1557</v>
      </c>
    </row>
    <row r="33" spans="1:5" ht="19.5">
      <c r="A33" s="182" t="s">
        <v>281</v>
      </c>
      <c r="B33" s="183"/>
      <c r="C33" s="91">
        <f>SUM(C34:C42)</f>
        <v>188918</v>
      </c>
      <c r="D33" s="71"/>
      <c r="E33" s="71"/>
    </row>
    <row r="34" spans="1:3" ht="19.5">
      <c r="A34" s="92"/>
      <c r="B34" s="62" t="s">
        <v>284</v>
      </c>
      <c r="C34" s="66">
        <v>34647</v>
      </c>
    </row>
    <row r="35" spans="1:3" ht="19.5">
      <c r="A35" s="92"/>
      <c r="B35" s="62" t="s">
        <v>282</v>
      </c>
      <c r="C35" s="66">
        <v>54760</v>
      </c>
    </row>
    <row r="36" spans="1:3" ht="19.5">
      <c r="A36" s="92"/>
      <c r="B36" s="62" t="s">
        <v>283</v>
      </c>
      <c r="C36" s="66">
        <v>42349</v>
      </c>
    </row>
    <row r="37" spans="1:3" ht="19.5">
      <c r="A37" s="92"/>
      <c r="B37" s="62" t="s">
        <v>286</v>
      </c>
      <c r="C37" s="66">
        <v>6223</v>
      </c>
    </row>
    <row r="38" spans="1:3" ht="19.5">
      <c r="A38" s="92"/>
      <c r="B38" s="62" t="s">
        <v>285</v>
      </c>
      <c r="C38" s="66">
        <v>843</v>
      </c>
    </row>
    <row r="39" spans="1:9" ht="19.5">
      <c r="A39" s="92"/>
      <c r="B39" s="62" t="s">
        <v>287</v>
      </c>
      <c r="C39" s="66">
        <v>29000</v>
      </c>
      <c r="G39"/>
      <c r="H39"/>
      <c r="I39"/>
    </row>
    <row r="40" spans="1:9" ht="19.5">
      <c r="A40" s="92"/>
      <c r="B40" s="62" t="s">
        <v>288</v>
      </c>
      <c r="C40" s="66">
        <v>733</v>
      </c>
      <c r="G40" s="94"/>
      <c r="H40" s="94"/>
      <c r="I40" s="94"/>
    </row>
    <row r="41" spans="1:9" ht="19.5">
      <c r="A41" s="92"/>
      <c r="B41" s="62" t="s">
        <v>289</v>
      </c>
      <c r="C41" s="66">
        <v>6777</v>
      </c>
      <c r="G41" s="94"/>
      <c r="H41" s="94"/>
      <c r="I41" s="94"/>
    </row>
    <row r="42" spans="2:9" ht="18.75">
      <c r="B42" s="62" t="s">
        <v>280</v>
      </c>
      <c r="C42" s="66">
        <v>13586</v>
      </c>
      <c r="G42" s="94"/>
      <c r="H42" s="94"/>
      <c r="I42" s="94"/>
    </row>
    <row r="43" spans="1:9" ht="19.5">
      <c r="A43" s="182" t="s">
        <v>290</v>
      </c>
      <c r="B43" s="183" t="s">
        <v>148</v>
      </c>
      <c r="C43" s="91">
        <v>1600</v>
      </c>
      <c r="G43" s="94"/>
      <c r="H43" s="94"/>
      <c r="I43" s="94"/>
    </row>
    <row r="44" spans="1:9" ht="19.5">
      <c r="A44" s="182" t="s">
        <v>291</v>
      </c>
      <c r="B44" s="183"/>
      <c r="C44" s="91">
        <f>SUM(C45:C47)</f>
        <v>59309.96</v>
      </c>
      <c r="G44" s="94"/>
      <c r="H44" s="94"/>
      <c r="I44" s="94"/>
    </row>
    <row r="45" spans="1:9" ht="19.5">
      <c r="A45" s="92"/>
      <c r="B45" s="62" t="s">
        <v>261</v>
      </c>
      <c r="C45" s="66">
        <v>6811.96</v>
      </c>
      <c r="G45" s="94"/>
      <c r="H45" s="94"/>
      <c r="I45" s="94"/>
    </row>
    <row r="46" spans="1:9" ht="19.5">
      <c r="A46" s="92"/>
      <c r="B46" s="62" t="s">
        <v>292</v>
      </c>
      <c r="C46" s="66">
        <v>50060</v>
      </c>
      <c r="G46" s="94"/>
      <c r="H46" s="94"/>
      <c r="I46" s="94"/>
    </row>
    <row r="47" spans="1:9" ht="19.5">
      <c r="A47" s="92"/>
      <c r="B47" s="62" t="s">
        <v>293</v>
      </c>
      <c r="C47" s="66">
        <v>2438</v>
      </c>
      <c r="G47" s="94"/>
      <c r="H47" s="94"/>
      <c r="I47" s="94"/>
    </row>
    <row r="48" spans="1:9" ht="19.5">
      <c r="A48" s="182" t="s">
        <v>299</v>
      </c>
      <c r="B48" s="183"/>
      <c r="C48" s="91">
        <f>SUM(C49:C55)</f>
        <v>696066</v>
      </c>
      <c r="G48" s="94"/>
      <c r="H48" s="94"/>
      <c r="I48" s="94"/>
    </row>
    <row r="49" spans="1:9" ht="19.5">
      <c r="A49" s="92"/>
      <c r="B49" s="62" t="s">
        <v>294</v>
      </c>
      <c r="C49" s="66">
        <v>271920</v>
      </c>
      <c r="G49" s="94"/>
      <c r="H49" s="94"/>
      <c r="I49" s="94"/>
    </row>
    <row r="50" spans="1:9" ht="19.5">
      <c r="A50" s="92"/>
      <c r="B50" s="62" t="s">
        <v>295</v>
      </c>
      <c r="C50" s="66">
        <v>23811</v>
      </c>
      <c r="G50" s="94"/>
      <c r="H50" s="94"/>
      <c r="I50" s="94"/>
    </row>
    <row r="51" spans="1:9" ht="19.5">
      <c r="A51" s="92"/>
      <c r="B51" s="62" t="s">
        <v>296</v>
      </c>
      <c r="C51" s="66">
        <v>277099</v>
      </c>
      <c r="G51" s="94"/>
      <c r="H51" s="94"/>
      <c r="I51" s="94"/>
    </row>
    <row r="52" spans="1:9" ht="19.5">
      <c r="A52" s="92"/>
      <c r="B52" s="62" t="s">
        <v>297</v>
      </c>
      <c r="C52" s="66">
        <v>62532</v>
      </c>
      <c r="G52" s="94"/>
      <c r="H52" s="94"/>
      <c r="I52" s="94"/>
    </row>
    <row r="53" spans="1:9" ht="19.5">
      <c r="A53" s="92"/>
      <c r="B53" s="62" t="s">
        <v>298</v>
      </c>
      <c r="C53" s="66">
        <v>18150</v>
      </c>
      <c r="G53" s="94"/>
      <c r="H53" s="94"/>
      <c r="I53" s="94"/>
    </row>
    <row r="54" spans="1:9" ht="19.5">
      <c r="A54" s="92"/>
      <c r="B54" s="62" t="s">
        <v>300</v>
      </c>
      <c r="C54" s="66">
        <v>11132</v>
      </c>
      <c r="G54" s="94"/>
      <c r="H54" s="94"/>
      <c r="I54" s="94"/>
    </row>
    <row r="55" spans="1:9" ht="19.5">
      <c r="A55" s="92"/>
      <c r="B55" s="62" t="s">
        <v>301</v>
      </c>
      <c r="C55" s="66">
        <v>31422</v>
      </c>
      <c r="G55" s="94"/>
      <c r="H55" s="94"/>
      <c r="I55" s="94"/>
    </row>
    <row r="56" spans="1:9" ht="19.5">
      <c r="A56" s="182" t="s">
        <v>304</v>
      </c>
      <c r="B56" s="183"/>
      <c r="C56" s="91">
        <v>5322</v>
      </c>
      <c r="G56" s="94"/>
      <c r="H56" s="94"/>
      <c r="I56" s="94"/>
    </row>
    <row r="57" spans="1:9" ht="19.5">
      <c r="A57" s="182" t="s">
        <v>151</v>
      </c>
      <c r="B57" s="183"/>
      <c r="C57" s="91">
        <f>SUM(C58:C59)</f>
        <v>62122.7</v>
      </c>
      <c r="G57" s="94"/>
      <c r="H57" s="94"/>
      <c r="I57" s="94"/>
    </row>
    <row r="58" spans="1:9" ht="19.5">
      <c r="A58" s="92"/>
      <c r="B58" s="62" t="s">
        <v>302</v>
      </c>
      <c r="C58" s="66">
        <v>59806.7</v>
      </c>
      <c r="G58" s="94"/>
      <c r="H58" s="94"/>
      <c r="I58" s="94"/>
    </row>
    <row r="59" spans="1:9" ht="19.5">
      <c r="A59" s="92"/>
      <c r="B59" s="62" t="s">
        <v>303</v>
      </c>
      <c r="C59" s="66">
        <v>2316</v>
      </c>
      <c r="G59" s="94"/>
      <c r="H59" s="94"/>
      <c r="I59" s="94"/>
    </row>
    <row r="60" spans="1:9" ht="19.5">
      <c r="A60" s="182" t="s">
        <v>305</v>
      </c>
      <c r="B60" s="183"/>
      <c r="C60" s="91">
        <v>16956</v>
      </c>
      <c r="G60" s="94"/>
      <c r="H60" s="94"/>
      <c r="I60" s="94"/>
    </row>
    <row r="61" spans="1:3" ht="19.5">
      <c r="A61" s="182" t="s">
        <v>312</v>
      </c>
      <c r="B61" s="183"/>
      <c r="C61" s="91">
        <f>SUM(C62:C68)</f>
        <v>65099</v>
      </c>
    </row>
    <row r="62" spans="1:3" ht="19.5">
      <c r="A62" s="92"/>
      <c r="B62" s="62" t="s">
        <v>264</v>
      </c>
      <c r="C62" s="66">
        <v>5102</v>
      </c>
    </row>
    <row r="63" spans="1:3" ht="19.5">
      <c r="A63" s="92"/>
      <c r="B63" s="62" t="s">
        <v>306</v>
      </c>
      <c r="C63" s="66">
        <v>3751</v>
      </c>
    </row>
    <row r="64" spans="1:3" ht="19.5">
      <c r="A64" s="92"/>
      <c r="B64" s="62" t="s">
        <v>307</v>
      </c>
      <c r="C64" s="66">
        <v>2850</v>
      </c>
    </row>
    <row r="65" spans="1:3" ht="19.5">
      <c r="A65" s="92"/>
      <c r="B65" s="62" t="s">
        <v>308</v>
      </c>
      <c r="C65" s="66">
        <v>8979</v>
      </c>
    </row>
    <row r="66" spans="1:3" ht="19.5">
      <c r="A66" s="92"/>
      <c r="B66" s="62" t="s">
        <v>309</v>
      </c>
      <c r="C66" s="66">
        <v>36780</v>
      </c>
    </row>
    <row r="67" spans="1:3" ht="19.5">
      <c r="A67" s="92"/>
      <c r="B67" s="62" t="s">
        <v>310</v>
      </c>
      <c r="C67" s="66">
        <v>7120</v>
      </c>
    </row>
    <row r="68" spans="1:3" ht="19.5">
      <c r="A68" s="92"/>
      <c r="B68" s="62" t="s">
        <v>311</v>
      </c>
      <c r="C68" s="66">
        <v>517</v>
      </c>
    </row>
    <row r="69" spans="1:3" ht="19.5">
      <c r="A69" s="182" t="s">
        <v>313</v>
      </c>
      <c r="B69" s="183"/>
      <c r="C69" s="91">
        <f>SUM(C70:C77)</f>
        <v>97790.19</v>
      </c>
    </row>
    <row r="70" spans="2:3" ht="18.75">
      <c r="B70" s="62" t="s">
        <v>314</v>
      </c>
      <c r="C70" s="66">
        <v>27607</v>
      </c>
    </row>
    <row r="71" spans="2:3" ht="18.75">
      <c r="B71" s="62" t="s">
        <v>315</v>
      </c>
      <c r="C71" s="66">
        <v>6961</v>
      </c>
    </row>
    <row r="72" spans="2:3" ht="18.75">
      <c r="B72" s="62" t="s">
        <v>316</v>
      </c>
      <c r="C72" s="66">
        <v>14494.43</v>
      </c>
    </row>
    <row r="73" spans="2:3" ht="18.75">
      <c r="B73" s="62" t="s">
        <v>317</v>
      </c>
      <c r="C73" s="66">
        <v>21387.76</v>
      </c>
    </row>
    <row r="74" spans="2:3" ht="18.75">
      <c r="B74" s="62" t="s">
        <v>320</v>
      </c>
      <c r="C74" s="66">
        <v>10976</v>
      </c>
    </row>
    <row r="75" spans="2:3" ht="18.75">
      <c r="B75" s="62" t="s">
        <v>319</v>
      </c>
      <c r="C75" s="66">
        <v>14548</v>
      </c>
    </row>
    <row r="76" spans="2:3" ht="18.75">
      <c r="B76" s="62" t="s">
        <v>321</v>
      </c>
      <c r="C76" s="66">
        <v>1100</v>
      </c>
    </row>
    <row r="77" spans="2:3" ht="18.75">
      <c r="B77" s="62" t="s">
        <v>318</v>
      </c>
      <c r="C77" s="66">
        <v>716</v>
      </c>
    </row>
    <row r="78" spans="1:5" ht="19.5">
      <c r="A78" s="182" t="s">
        <v>187</v>
      </c>
      <c r="B78" s="183"/>
      <c r="C78" s="91">
        <v>210086</v>
      </c>
      <c r="E78" s="50"/>
    </row>
    <row r="79" spans="1:5" ht="19.5">
      <c r="A79" s="182" t="s">
        <v>322</v>
      </c>
      <c r="B79" s="183"/>
      <c r="C79" s="91">
        <v>12394</v>
      </c>
      <c r="E79" s="50"/>
    </row>
    <row r="80" spans="1:5" ht="19.5">
      <c r="A80" s="182" t="s">
        <v>323</v>
      </c>
      <c r="B80" s="183"/>
      <c r="C80" s="91">
        <v>10806</v>
      </c>
      <c r="E80" s="50"/>
    </row>
    <row r="81" spans="1:3" ht="19.5">
      <c r="A81" s="182" t="s">
        <v>324</v>
      </c>
      <c r="B81" s="183"/>
      <c r="C81" s="91">
        <f>SUM(C82:C95)</f>
        <v>397093.76</v>
      </c>
    </row>
    <row r="82" spans="1:3" ht="19.5">
      <c r="A82" s="92"/>
      <c r="B82" s="62" t="s">
        <v>264</v>
      </c>
      <c r="C82" s="66">
        <v>55000</v>
      </c>
    </row>
    <row r="83" spans="2:5" ht="18.75">
      <c r="B83" s="62" t="s">
        <v>325</v>
      </c>
      <c r="C83" s="66">
        <v>6337</v>
      </c>
      <c r="D83" s="50"/>
      <c r="E83" s="50"/>
    </row>
    <row r="84" spans="2:5" ht="18.75">
      <c r="B84" s="62" t="s">
        <v>326</v>
      </c>
      <c r="C84" s="66">
        <v>9064</v>
      </c>
      <c r="D84" s="50"/>
      <c r="E84" s="50"/>
    </row>
    <row r="85" spans="2:5" ht="18.75">
      <c r="B85" s="62" t="s">
        <v>327</v>
      </c>
      <c r="C85" s="66">
        <v>6500</v>
      </c>
      <c r="D85" s="50"/>
      <c r="E85" s="50"/>
    </row>
    <row r="86" spans="2:5" ht="18.75">
      <c r="B86" s="62" t="s">
        <v>328</v>
      </c>
      <c r="C86" s="66">
        <v>7058.96</v>
      </c>
      <c r="D86" s="50"/>
      <c r="E86" s="50"/>
    </row>
    <row r="87" spans="2:5" ht="18.75">
      <c r="B87" s="62" t="s">
        <v>329</v>
      </c>
      <c r="C87" s="66">
        <v>8000</v>
      </c>
      <c r="D87" s="50"/>
      <c r="E87" s="50"/>
    </row>
    <row r="88" spans="2:5" ht="18.75">
      <c r="B88" s="62" t="s">
        <v>285</v>
      </c>
      <c r="C88" s="66">
        <v>520</v>
      </c>
      <c r="D88" s="50"/>
      <c r="E88" s="50"/>
    </row>
    <row r="89" spans="2:5" ht="18.75">
      <c r="B89" s="62" t="s">
        <v>330</v>
      </c>
      <c r="C89" s="66">
        <v>2880</v>
      </c>
      <c r="D89" s="50"/>
      <c r="E89" s="50"/>
    </row>
    <row r="90" spans="2:5" ht="18.75">
      <c r="B90" s="62" t="s">
        <v>331</v>
      </c>
      <c r="C90" s="66">
        <v>9256</v>
      </c>
      <c r="D90" s="50"/>
      <c r="E90" s="50"/>
    </row>
    <row r="91" spans="2:5" ht="18.75">
      <c r="B91" s="62" t="s">
        <v>332</v>
      </c>
      <c r="C91" s="66">
        <v>6769.4</v>
      </c>
      <c r="D91" s="50"/>
      <c r="E91" s="50"/>
    </row>
    <row r="92" spans="2:5" ht="18.75">
      <c r="B92" s="62" t="s">
        <v>333</v>
      </c>
      <c r="C92" s="66">
        <v>34571.4</v>
      </c>
      <c r="D92" s="50"/>
      <c r="E92" s="50"/>
    </row>
    <row r="93" spans="2:5" ht="18.75">
      <c r="B93" s="62" t="s">
        <v>289</v>
      </c>
      <c r="C93" s="66">
        <v>213</v>
      </c>
      <c r="D93" s="50"/>
      <c r="E93" s="50"/>
    </row>
    <row r="94" spans="2:5" ht="18.75">
      <c r="B94" s="63" t="s">
        <v>334</v>
      </c>
      <c r="C94" s="66">
        <v>2630</v>
      </c>
      <c r="D94" s="50"/>
      <c r="E94" s="50"/>
    </row>
    <row r="95" spans="2:5" ht="18.75">
      <c r="B95" s="95" t="s">
        <v>335</v>
      </c>
      <c r="C95" s="66">
        <v>248294</v>
      </c>
      <c r="D95" s="50"/>
      <c r="E95" s="50"/>
    </row>
    <row r="96" spans="1:4" ht="19.5">
      <c r="A96" s="182" t="s">
        <v>24</v>
      </c>
      <c r="B96" s="183"/>
      <c r="C96" s="91">
        <f>SUM(C2+C3+C4+C8+C13+C14+C15+C19+C22+C23+C24+C27+C28+C33+C43+C44+C48+C56+C57+C60+C61+C78+C79+C80+C81+C69)</f>
        <v>2517971.9299999997</v>
      </c>
      <c r="D96" s="71"/>
    </row>
    <row r="97" spans="2:5" ht="28.5" customHeight="1" thickBot="1">
      <c r="B97" s="50"/>
      <c r="C97" s="65"/>
      <c r="E97" s="50"/>
    </row>
    <row r="98" spans="2:7" ht="28.5" customHeight="1" thickBot="1">
      <c r="B98" s="96" t="s">
        <v>342</v>
      </c>
      <c r="C98" s="81" t="s">
        <v>165</v>
      </c>
      <c r="E98" s="50"/>
      <c r="G98" s="2">
        <v>140849.33</v>
      </c>
    </row>
    <row r="99" spans="1:7" ht="28.5" customHeight="1">
      <c r="A99" s="182" t="s">
        <v>343</v>
      </c>
      <c r="B99" s="183"/>
      <c r="C99" s="90">
        <v>1121851.72</v>
      </c>
      <c r="E99" s="50"/>
      <c r="G99" s="2">
        <v>4706.08</v>
      </c>
    </row>
    <row r="100" spans="1:7" ht="28.5" customHeight="1">
      <c r="A100" s="182" t="s">
        <v>344</v>
      </c>
      <c r="B100" s="183"/>
      <c r="C100" s="90">
        <v>75885</v>
      </c>
      <c r="E100" s="50"/>
      <c r="G100" s="2">
        <v>15557.94</v>
      </c>
    </row>
    <row r="101" spans="1:7" ht="28.5" customHeight="1">
      <c r="A101" s="182" t="s">
        <v>345</v>
      </c>
      <c r="B101" s="183"/>
      <c r="C101" s="91">
        <v>59514</v>
      </c>
      <c r="E101" s="50"/>
      <c r="G101" s="2">
        <v>235357.87</v>
      </c>
    </row>
    <row r="102" spans="1:7" ht="28.5" customHeight="1">
      <c r="A102" s="182" t="s">
        <v>130</v>
      </c>
      <c r="B102" s="183" t="s">
        <v>254</v>
      </c>
      <c r="C102" s="91">
        <v>1700</v>
      </c>
      <c r="E102" s="50"/>
      <c r="G102" s="2">
        <v>248294</v>
      </c>
    </row>
    <row r="103" spans="1:7" ht="28.5" customHeight="1">
      <c r="A103" s="182" t="s">
        <v>346</v>
      </c>
      <c r="B103" s="183" t="s">
        <v>255</v>
      </c>
      <c r="C103" s="91">
        <v>100</v>
      </c>
      <c r="E103" s="50"/>
      <c r="G103" s="2">
        <v>473422</v>
      </c>
    </row>
    <row r="104" spans="1:7" ht="19.5">
      <c r="A104" s="182" t="s">
        <v>347</v>
      </c>
      <c r="B104" s="183"/>
      <c r="C104" s="91">
        <f>SUM(C105:C108)</f>
        <v>194300</v>
      </c>
      <c r="G104" s="2">
        <v>3664.5</v>
      </c>
    </row>
    <row r="105" spans="2:7" ht="18.75">
      <c r="B105" s="62" t="s">
        <v>348</v>
      </c>
      <c r="C105" s="66">
        <v>23200</v>
      </c>
      <c r="G105" s="71">
        <f>SUM(G98:G104)</f>
        <v>1121851.72</v>
      </c>
    </row>
    <row r="106" spans="2:7" ht="18.75">
      <c r="B106" s="62" t="s">
        <v>349</v>
      </c>
      <c r="C106" s="66">
        <v>10700</v>
      </c>
      <c r="G106" s="71"/>
    </row>
    <row r="107" spans="2:3" ht="18.75">
      <c r="B107" s="62" t="s">
        <v>365</v>
      </c>
      <c r="C107" s="66">
        <v>54400</v>
      </c>
    </row>
    <row r="108" spans="2:3" ht="18.75">
      <c r="B108" s="62" t="s">
        <v>350</v>
      </c>
      <c r="C108" s="66">
        <v>106000</v>
      </c>
    </row>
    <row r="109" spans="1:3" ht="19.5">
      <c r="A109" s="182" t="s">
        <v>132</v>
      </c>
      <c r="B109" s="184"/>
      <c r="C109" s="91">
        <v>76847</v>
      </c>
    </row>
    <row r="110" spans="1:3" ht="19.5">
      <c r="A110" s="182" t="s">
        <v>351</v>
      </c>
      <c r="B110" s="184"/>
      <c r="C110" s="91">
        <v>38370</v>
      </c>
    </row>
    <row r="111" spans="1:3" ht="19.5">
      <c r="A111" s="182" t="s">
        <v>352</v>
      </c>
      <c r="B111" s="184"/>
      <c r="C111" s="91">
        <v>527000</v>
      </c>
    </row>
    <row r="112" spans="1:3" ht="19.5">
      <c r="A112" s="182" t="s">
        <v>353</v>
      </c>
      <c r="B112" s="183"/>
      <c r="C112" s="91">
        <v>42060</v>
      </c>
    </row>
    <row r="113" spans="1:3" ht="19.5">
      <c r="A113" s="182" t="s">
        <v>281</v>
      </c>
      <c r="B113" s="183"/>
      <c r="C113" s="91">
        <f>SUM(C114:C116)</f>
        <v>57200</v>
      </c>
    </row>
    <row r="114" spans="2:3" ht="18.75">
      <c r="B114" s="62" t="s">
        <v>354</v>
      </c>
      <c r="C114" s="66">
        <v>6600</v>
      </c>
    </row>
    <row r="115" spans="2:3" ht="18.75">
      <c r="B115" s="62" t="s">
        <v>356</v>
      </c>
      <c r="C115" s="66">
        <v>14000</v>
      </c>
    </row>
    <row r="116" spans="1:3" ht="19.5">
      <c r="A116" s="92"/>
      <c r="B116" s="62" t="s">
        <v>355</v>
      </c>
      <c r="C116" s="66">
        <v>36600</v>
      </c>
    </row>
    <row r="117" spans="1:3" ht="19.5">
      <c r="A117" s="92" t="s">
        <v>357</v>
      </c>
      <c r="B117" s="93"/>
      <c r="C117" s="91">
        <v>58121</v>
      </c>
    </row>
    <row r="118" spans="1:3" ht="19.5">
      <c r="A118" s="182" t="s">
        <v>358</v>
      </c>
      <c r="B118" s="183"/>
      <c r="C118" s="91">
        <v>156720</v>
      </c>
    </row>
    <row r="119" spans="1:3" ht="19.5">
      <c r="A119" s="182" t="s">
        <v>359</v>
      </c>
      <c r="B119" s="183"/>
      <c r="C119" s="91">
        <v>246500</v>
      </c>
    </row>
    <row r="120" spans="1:3" ht="19.5">
      <c r="A120" s="182" t="s">
        <v>360</v>
      </c>
      <c r="B120" s="183" t="s">
        <v>148</v>
      </c>
      <c r="C120" s="91">
        <v>240000</v>
      </c>
    </row>
    <row r="121" spans="1:3" ht="19.5">
      <c r="A121" s="182" t="s">
        <v>361</v>
      </c>
      <c r="B121" s="183"/>
      <c r="C121" s="91">
        <v>12353</v>
      </c>
    </row>
    <row r="122" spans="1:3" ht="19.5">
      <c r="A122" s="182" t="s">
        <v>324</v>
      </c>
      <c r="B122" s="183"/>
      <c r="C122" s="91">
        <f>SUM(C123:C125)</f>
        <v>19822.67</v>
      </c>
    </row>
    <row r="123" spans="1:3" ht="19.5">
      <c r="A123" s="92"/>
      <c r="B123" s="62" t="s">
        <v>362</v>
      </c>
      <c r="C123" s="66">
        <v>811.67</v>
      </c>
    </row>
    <row r="124" spans="2:3" ht="18.75">
      <c r="B124" s="62" t="s">
        <v>363</v>
      </c>
      <c r="C124" s="66">
        <v>6981</v>
      </c>
    </row>
    <row r="125" spans="2:3" ht="18.75">
      <c r="B125" s="62" t="s">
        <v>364</v>
      </c>
      <c r="C125" s="66">
        <v>12030</v>
      </c>
    </row>
    <row r="126" spans="1:3" ht="19.5">
      <c r="A126" s="182" t="s">
        <v>24</v>
      </c>
      <c r="B126" s="183"/>
      <c r="C126" s="91">
        <f>SUM(C99+C100+C101+C102+C103+C104+C109+C110+C111+C112+C113+C117+C118+C119+C120+C121+C122)</f>
        <v>2928344.3899999997</v>
      </c>
    </row>
  </sheetData>
  <sheetProtection/>
  <mergeCells count="43">
    <mergeCell ref="A122:B122"/>
    <mergeCell ref="A126:B126"/>
    <mergeCell ref="A102:B102"/>
    <mergeCell ref="A103:B103"/>
    <mergeCell ref="A119:B119"/>
    <mergeCell ref="A120:B120"/>
    <mergeCell ref="A121:B121"/>
    <mergeCell ref="A111:B111"/>
    <mergeCell ref="A112:B112"/>
    <mergeCell ref="A113:B113"/>
    <mergeCell ref="A118:B118"/>
    <mergeCell ref="A99:B99"/>
    <mergeCell ref="A100:B100"/>
    <mergeCell ref="A101:B101"/>
    <mergeCell ref="A104:B104"/>
    <mergeCell ref="A109:B109"/>
    <mergeCell ref="A110:B110"/>
    <mergeCell ref="A56:B56"/>
    <mergeCell ref="A80:B80"/>
    <mergeCell ref="A81:B81"/>
    <mergeCell ref="A96:B96"/>
    <mergeCell ref="A57:B57"/>
    <mergeCell ref="A60:B60"/>
    <mergeCell ref="A61:B61"/>
    <mergeCell ref="A69:B69"/>
    <mergeCell ref="A78:B78"/>
    <mergeCell ref="A79:B79"/>
    <mergeCell ref="A22:B22"/>
    <mergeCell ref="A23:B23"/>
    <mergeCell ref="A33:B33"/>
    <mergeCell ref="A43:B43"/>
    <mergeCell ref="A44:B44"/>
    <mergeCell ref="A48:B48"/>
    <mergeCell ref="A2:B2"/>
    <mergeCell ref="A3:B3"/>
    <mergeCell ref="A4:B4"/>
    <mergeCell ref="A8:B8"/>
    <mergeCell ref="A24:B24"/>
    <mergeCell ref="A28:B28"/>
    <mergeCell ref="A15:B15"/>
    <mergeCell ref="A13:B13"/>
    <mergeCell ref="A14:B14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48">
      <selection activeCell="A52" sqref="A1:IV16384"/>
    </sheetView>
  </sheetViews>
  <sheetFormatPr defaultColWidth="9.140625" defaultRowHeight="12.75"/>
  <cols>
    <col min="1" max="2" width="7.7109375" style="2" customWidth="1"/>
    <col min="3" max="3" width="54.71093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9.5" thickBot="1">
      <c r="C1" s="41" t="s">
        <v>251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75">
        <v>230000</v>
      </c>
    </row>
    <row r="4" spans="1:6" ht="18.75">
      <c r="A4" s="58"/>
      <c r="B4" s="44">
        <v>1112</v>
      </c>
      <c r="C4" s="8" t="s">
        <v>128</v>
      </c>
      <c r="D4" s="66">
        <v>20000</v>
      </c>
      <c r="F4" s="71"/>
    </row>
    <row r="5" spans="1:4" ht="18.75">
      <c r="A5" s="58"/>
      <c r="B5" s="44">
        <v>1113</v>
      </c>
      <c r="C5" s="61" t="s">
        <v>128</v>
      </c>
      <c r="D5" s="66">
        <v>20000</v>
      </c>
    </row>
    <row r="6" spans="1:4" ht="18.75">
      <c r="A6" s="58"/>
      <c r="B6" s="44">
        <v>1121</v>
      </c>
      <c r="C6" s="61" t="s">
        <v>128</v>
      </c>
      <c r="D6" s="66">
        <v>220000</v>
      </c>
    </row>
    <row r="7" spans="1:4" ht="18.75">
      <c r="A7" s="58"/>
      <c r="B7" s="44">
        <v>1211</v>
      </c>
      <c r="C7" s="61" t="s">
        <v>128</v>
      </c>
      <c r="D7" s="66">
        <v>480000</v>
      </c>
    </row>
    <row r="8" spans="1:4" ht="18.75">
      <c r="A8" s="58"/>
      <c r="B8" s="44">
        <v>1341</v>
      </c>
      <c r="C8" s="62" t="s">
        <v>130</v>
      </c>
      <c r="D8" s="66">
        <v>1000</v>
      </c>
    </row>
    <row r="9" spans="1:4" ht="18.75">
      <c r="A9" s="58"/>
      <c r="B9" s="44">
        <v>1337</v>
      </c>
      <c r="C9" s="62" t="s">
        <v>135</v>
      </c>
      <c r="D9" s="66">
        <v>50000</v>
      </c>
    </row>
    <row r="10" spans="1:4" ht="18.75">
      <c r="A10" s="58"/>
      <c r="B10" s="44">
        <v>1511</v>
      </c>
      <c r="C10" s="61" t="s">
        <v>129</v>
      </c>
      <c r="D10" s="66">
        <v>55000</v>
      </c>
    </row>
    <row r="11" spans="1:4" ht="18.75">
      <c r="A11" s="58"/>
      <c r="B11" s="44">
        <v>4112</v>
      </c>
      <c r="C11" s="62" t="s">
        <v>136</v>
      </c>
      <c r="D11" s="66">
        <v>54400</v>
      </c>
    </row>
    <row r="12" spans="1:4" ht="18.75">
      <c r="A12" s="58">
        <v>1012</v>
      </c>
      <c r="B12" s="44">
        <v>2131</v>
      </c>
      <c r="C12" s="62" t="s">
        <v>132</v>
      </c>
      <c r="D12" s="66">
        <v>43000</v>
      </c>
    </row>
    <row r="13" spans="1:4" ht="18.75">
      <c r="A13" s="58">
        <v>1032</v>
      </c>
      <c r="B13" s="44">
        <v>2131</v>
      </c>
      <c r="C13" s="62" t="s">
        <v>133</v>
      </c>
      <c r="D13" s="66">
        <v>350000</v>
      </c>
    </row>
    <row r="14" spans="1:4" ht="18.75">
      <c r="A14" s="58">
        <v>2310</v>
      </c>
      <c r="B14" s="44">
        <v>2111</v>
      </c>
      <c r="C14" s="62" t="s">
        <v>131</v>
      </c>
      <c r="D14" s="66">
        <v>30000</v>
      </c>
    </row>
    <row r="15" spans="1:4" ht="18.75">
      <c r="A15" s="58">
        <v>3612</v>
      </c>
      <c r="B15" s="44">
        <v>2132</v>
      </c>
      <c r="C15" s="62" t="s">
        <v>134</v>
      </c>
      <c r="D15" s="66">
        <v>54000</v>
      </c>
    </row>
    <row r="16" spans="1:4" ht="18.75">
      <c r="A16" s="58">
        <v>6171</v>
      </c>
      <c r="B16" s="44">
        <v>2141</v>
      </c>
      <c r="C16" s="62" t="s">
        <v>138</v>
      </c>
      <c r="D16" s="66">
        <v>1000</v>
      </c>
    </row>
    <row r="17" spans="1:4" ht="18.75">
      <c r="A17" s="58"/>
      <c r="B17" s="44"/>
      <c r="C17" s="62" t="s">
        <v>24</v>
      </c>
      <c r="D17" s="66">
        <f>SUM(D3:D16)</f>
        <v>1608400</v>
      </c>
    </row>
    <row r="18" spans="1:4" s="47" customFormat="1" ht="19.5" thickBot="1">
      <c r="A18" s="76"/>
      <c r="B18" s="77"/>
      <c r="C18" s="41"/>
      <c r="D18" s="78"/>
    </row>
    <row r="19" spans="1:4" ht="19.5" thickBot="1">
      <c r="A19" s="79" t="s">
        <v>127</v>
      </c>
      <c r="B19" s="80" t="s">
        <v>166</v>
      </c>
      <c r="C19" s="60" t="s">
        <v>26</v>
      </c>
      <c r="D19" s="81" t="s">
        <v>165</v>
      </c>
    </row>
    <row r="20" spans="1:5" ht="18.75">
      <c r="A20" s="57">
        <v>1031</v>
      </c>
      <c r="B20" s="43">
        <v>5169</v>
      </c>
      <c r="C20" s="61" t="s">
        <v>139</v>
      </c>
      <c r="D20" s="75">
        <v>15000</v>
      </c>
      <c r="E20" s="49"/>
    </row>
    <row r="21" spans="1:5" ht="18.75">
      <c r="A21" s="57">
        <v>2141</v>
      </c>
      <c r="B21" s="43">
        <v>5212</v>
      </c>
      <c r="C21" s="61" t="s">
        <v>245</v>
      </c>
      <c r="D21" s="75">
        <v>40000</v>
      </c>
      <c r="E21" s="49"/>
    </row>
    <row r="22" spans="1:5" ht="18.75">
      <c r="A22" s="58">
        <v>2212</v>
      </c>
      <c r="B22" s="44">
        <v>5169</v>
      </c>
      <c r="C22" s="61" t="s">
        <v>140</v>
      </c>
      <c r="D22" s="66">
        <v>20000</v>
      </c>
      <c r="E22" s="49"/>
    </row>
    <row r="23" spans="1:5" ht="18.75">
      <c r="A23" s="58"/>
      <c r="B23" s="44">
        <v>5171</v>
      </c>
      <c r="C23" s="61" t="s">
        <v>242</v>
      </c>
      <c r="D23" s="66">
        <v>120000</v>
      </c>
      <c r="E23" s="49"/>
    </row>
    <row r="24" spans="1:5" ht="18.75">
      <c r="A24" s="58"/>
      <c r="B24" s="44">
        <v>6121</v>
      </c>
      <c r="C24" s="61" t="s">
        <v>237</v>
      </c>
      <c r="D24" s="66">
        <v>800000</v>
      </c>
      <c r="E24" s="49"/>
    </row>
    <row r="25" spans="1:4" ht="18.75">
      <c r="A25" s="58">
        <v>2310</v>
      </c>
      <c r="B25" s="44">
        <v>5154</v>
      </c>
      <c r="C25" s="62" t="s">
        <v>163</v>
      </c>
      <c r="D25" s="66">
        <v>15000</v>
      </c>
    </row>
    <row r="26" spans="1:4" ht="18.75">
      <c r="A26" s="58"/>
      <c r="B26" s="44">
        <v>5164</v>
      </c>
      <c r="C26" s="62" t="s">
        <v>164</v>
      </c>
      <c r="D26" s="66">
        <v>100</v>
      </c>
    </row>
    <row r="27" spans="1:4" ht="18.75">
      <c r="A27" s="58"/>
      <c r="B27" s="44">
        <v>5169</v>
      </c>
      <c r="C27" s="62" t="s">
        <v>238</v>
      </c>
      <c r="D27" s="66">
        <v>50000</v>
      </c>
    </row>
    <row r="28" spans="1:4" ht="18.75">
      <c r="A28" s="58"/>
      <c r="B28" s="44">
        <v>5171</v>
      </c>
      <c r="C28" s="62" t="s">
        <v>168</v>
      </c>
      <c r="D28" s="66">
        <v>20000</v>
      </c>
    </row>
    <row r="29" spans="1:4" ht="18.75">
      <c r="A29" s="58">
        <v>3314</v>
      </c>
      <c r="B29" s="44">
        <v>5021</v>
      </c>
      <c r="C29" s="62" t="s">
        <v>170</v>
      </c>
      <c r="D29" s="66">
        <v>5000</v>
      </c>
    </row>
    <row r="30" spans="1:4" ht="18.75">
      <c r="A30" s="58"/>
      <c r="B30" s="44">
        <v>5037</v>
      </c>
      <c r="C30" s="62" t="s">
        <v>243</v>
      </c>
      <c r="D30" s="66">
        <v>11000</v>
      </c>
    </row>
    <row r="31" spans="1:4" ht="18.75">
      <c r="A31" s="58">
        <v>3319</v>
      </c>
      <c r="B31" s="44">
        <v>5021</v>
      </c>
      <c r="C31" s="62" t="s">
        <v>213</v>
      </c>
      <c r="D31" s="66">
        <v>4000</v>
      </c>
    </row>
    <row r="32" spans="1:4" ht="18.75">
      <c r="A32" s="58">
        <v>3326</v>
      </c>
      <c r="B32" s="44">
        <v>5139</v>
      </c>
      <c r="C32" s="62" t="s">
        <v>172</v>
      </c>
      <c r="D32" s="66">
        <v>500</v>
      </c>
    </row>
    <row r="33" spans="1:4" ht="18.75">
      <c r="A33" s="58">
        <v>3429</v>
      </c>
      <c r="B33" s="44">
        <v>5139</v>
      </c>
      <c r="C33" s="62" t="s">
        <v>174</v>
      </c>
      <c r="D33" s="66">
        <v>8000</v>
      </c>
    </row>
    <row r="34" spans="1:4" ht="18.75">
      <c r="A34" s="58"/>
      <c r="B34" s="44">
        <v>5175</v>
      </c>
      <c r="C34" s="62" t="s">
        <v>175</v>
      </c>
      <c r="D34" s="66">
        <v>2000</v>
      </c>
    </row>
    <row r="35" spans="1:4" ht="18.75">
      <c r="A35" s="58"/>
      <c r="B35" s="44">
        <v>5169</v>
      </c>
      <c r="C35" s="62" t="s">
        <v>240</v>
      </c>
      <c r="D35" s="66">
        <v>30000</v>
      </c>
    </row>
    <row r="36" spans="1:4" ht="18.75">
      <c r="A36" s="58">
        <v>3612</v>
      </c>
      <c r="B36" s="44">
        <v>5171</v>
      </c>
      <c r="C36" s="62" t="s">
        <v>148</v>
      </c>
      <c r="D36" s="66">
        <v>20000</v>
      </c>
    </row>
    <row r="37" spans="1:4" ht="18.75">
      <c r="A37" s="58">
        <v>3631</v>
      </c>
      <c r="B37" s="44">
        <v>5154</v>
      </c>
      <c r="C37" s="62" t="s">
        <v>176</v>
      </c>
      <c r="D37" s="66">
        <v>6000</v>
      </c>
    </row>
    <row r="38" spans="1:4" ht="18.75">
      <c r="A38" s="58">
        <v>3721</v>
      </c>
      <c r="B38" s="44">
        <v>5169</v>
      </c>
      <c r="C38" s="62" t="s">
        <v>150</v>
      </c>
      <c r="D38" s="66">
        <v>2000</v>
      </c>
    </row>
    <row r="39" spans="1:4" ht="18.75">
      <c r="A39" s="58">
        <v>3722</v>
      </c>
      <c r="B39" s="44">
        <v>5169</v>
      </c>
      <c r="C39" s="62" t="s">
        <v>151</v>
      </c>
      <c r="D39" s="66">
        <v>50000</v>
      </c>
    </row>
    <row r="40" spans="1:4" ht="18.75">
      <c r="A40" s="58">
        <v>3723</v>
      </c>
      <c r="B40" s="44">
        <v>5169</v>
      </c>
      <c r="C40" s="62" t="s">
        <v>152</v>
      </c>
      <c r="D40" s="66">
        <v>15000</v>
      </c>
    </row>
    <row r="41" spans="1:4" ht="18.75">
      <c r="A41" s="58">
        <v>3745</v>
      </c>
      <c r="B41" s="44">
        <v>5021</v>
      </c>
      <c r="C41" s="62" t="s">
        <v>248</v>
      </c>
      <c r="D41" s="66">
        <v>6000</v>
      </c>
    </row>
    <row r="42" spans="1:4" ht="18.75">
      <c r="A42" s="58"/>
      <c r="B42" s="44">
        <v>5156</v>
      </c>
      <c r="C42" s="62" t="s">
        <v>249</v>
      </c>
      <c r="D42" s="66">
        <v>4000</v>
      </c>
    </row>
    <row r="43" spans="1:4" ht="18.75">
      <c r="A43" s="58"/>
      <c r="B43" s="44">
        <v>5169</v>
      </c>
      <c r="C43" s="62" t="s">
        <v>179</v>
      </c>
      <c r="D43" s="66">
        <v>5000</v>
      </c>
    </row>
    <row r="44" spans="1:4" ht="18.75">
      <c r="A44" s="58">
        <v>5512</v>
      </c>
      <c r="B44" s="44">
        <v>5139</v>
      </c>
      <c r="C44" s="62" t="s">
        <v>180</v>
      </c>
      <c r="D44" s="66">
        <v>5000</v>
      </c>
    </row>
    <row r="45" spans="1:4" ht="18.75">
      <c r="A45" s="58"/>
      <c r="B45" s="44">
        <v>5153</v>
      </c>
      <c r="C45" s="62" t="s">
        <v>183</v>
      </c>
      <c r="D45" s="66">
        <v>30000</v>
      </c>
    </row>
    <row r="46" spans="1:4" ht="18.75">
      <c r="A46" s="58"/>
      <c r="B46" s="44">
        <v>5154</v>
      </c>
      <c r="C46" s="62" t="s">
        <v>217</v>
      </c>
      <c r="D46" s="66">
        <v>20000</v>
      </c>
    </row>
    <row r="47" spans="1:4" ht="18.75">
      <c r="A47" s="58"/>
      <c r="B47" s="44">
        <v>5156</v>
      </c>
      <c r="C47" s="62" t="s">
        <v>186</v>
      </c>
      <c r="D47" s="66">
        <v>2000</v>
      </c>
    </row>
    <row r="48" spans="1:4" ht="18.75">
      <c r="A48" s="58"/>
      <c r="B48" s="44">
        <v>5169</v>
      </c>
      <c r="C48" s="62" t="s">
        <v>239</v>
      </c>
      <c r="D48" s="66">
        <v>30000</v>
      </c>
    </row>
    <row r="49" spans="1:6" ht="18.75">
      <c r="A49" s="58">
        <v>6112</v>
      </c>
      <c r="B49" s="44">
        <v>5023</v>
      </c>
      <c r="C49" s="63" t="s">
        <v>187</v>
      </c>
      <c r="D49" s="66">
        <v>150000</v>
      </c>
      <c r="F49" s="50"/>
    </row>
    <row r="50" spans="1:6" ht="18.75">
      <c r="A50" s="58"/>
      <c r="B50" s="44">
        <v>5032</v>
      </c>
      <c r="C50" s="63" t="s">
        <v>188</v>
      </c>
      <c r="D50" s="66">
        <v>13500</v>
      </c>
      <c r="F50" s="50"/>
    </row>
    <row r="51" spans="1:4" ht="18.75">
      <c r="A51" s="58">
        <v>6171</v>
      </c>
      <c r="B51" s="44">
        <v>5021</v>
      </c>
      <c r="C51" s="63" t="s">
        <v>189</v>
      </c>
      <c r="D51" s="66">
        <v>60000</v>
      </c>
    </row>
    <row r="52" spans="1:4" ht="18.75">
      <c r="A52" s="58"/>
      <c r="B52" s="44">
        <v>5137</v>
      </c>
      <c r="C52" s="63" t="s">
        <v>244</v>
      </c>
      <c r="D52" s="66">
        <v>8000</v>
      </c>
    </row>
    <row r="53" spans="1:6" ht="18.75">
      <c r="A53" s="59"/>
      <c r="B53" s="44">
        <v>5139</v>
      </c>
      <c r="C53" s="63" t="s">
        <v>190</v>
      </c>
      <c r="D53" s="66">
        <v>7495</v>
      </c>
      <c r="E53" s="50"/>
      <c r="F53" s="50"/>
    </row>
    <row r="54" spans="1:6" ht="18.75">
      <c r="A54" s="59"/>
      <c r="B54" s="44">
        <v>5154</v>
      </c>
      <c r="C54" s="63" t="s">
        <v>191</v>
      </c>
      <c r="D54" s="66">
        <v>5000</v>
      </c>
      <c r="E54" s="50"/>
      <c r="F54" s="50"/>
    </row>
    <row r="55" spans="1:6" ht="18.75">
      <c r="A55" s="59"/>
      <c r="B55" s="44">
        <v>5155</v>
      </c>
      <c r="C55" s="63" t="s">
        <v>192</v>
      </c>
      <c r="D55" s="66">
        <v>8000</v>
      </c>
      <c r="E55" s="50"/>
      <c r="F55" s="50"/>
    </row>
    <row r="56" spans="1:6" ht="18.75">
      <c r="A56" s="59"/>
      <c r="B56" s="44">
        <v>5161</v>
      </c>
      <c r="C56" s="63" t="s">
        <v>193</v>
      </c>
      <c r="D56" s="66">
        <v>1000</v>
      </c>
      <c r="E56" s="50"/>
      <c r="F56" s="50"/>
    </row>
    <row r="57" spans="1:6" ht="18.75">
      <c r="A57" s="59"/>
      <c r="B57" s="44">
        <v>5162</v>
      </c>
      <c r="C57" s="63" t="s">
        <v>194</v>
      </c>
      <c r="D57" s="66">
        <v>10000</v>
      </c>
      <c r="E57" s="50"/>
      <c r="F57" s="50"/>
    </row>
    <row r="58" spans="1:6" ht="18.75">
      <c r="A58" s="59"/>
      <c r="B58" s="44">
        <v>5163</v>
      </c>
      <c r="C58" s="63" t="s">
        <v>195</v>
      </c>
      <c r="D58" s="66">
        <v>9000</v>
      </c>
      <c r="E58" s="50"/>
      <c r="F58" s="50"/>
    </row>
    <row r="59" spans="1:6" ht="18.75">
      <c r="A59" s="59"/>
      <c r="B59" s="44">
        <v>5163</v>
      </c>
      <c r="C59" s="63" t="s">
        <v>196</v>
      </c>
      <c r="D59" s="66">
        <v>10000</v>
      </c>
      <c r="E59" s="50"/>
      <c r="F59" s="50"/>
    </row>
    <row r="60" spans="1:6" ht="18.75">
      <c r="A60" s="59"/>
      <c r="B60" s="44">
        <v>5169</v>
      </c>
      <c r="C60" s="63" t="s">
        <v>197</v>
      </c>
      <c r="D60" s="66">
        <v>30000</v>
      </c>
      <c r="E60" s="50"/>
      <c r="F60" s="50"/>
    </row>
    <row r="61" spans="1:6" ht="18.75">
      <c r="A61" s="59"/>
      <c r="B61" s="44">
        <v>5169</v>
      </c>
      <c r="C61" s="63" t="s">
        <v>241</v>
      </c>
      <c r="D61" s="66">
        <v>30000</v>
      </c>
      <c r="E61" s="50"/>
      <c r="F61" s="50"/>
    </row>
    <row r="62" spans="1:6" ht="18.75">
      <c r="A62" s="59"/>
      <c r="B62" s="44">
        <v>5329</v>
      </c>
      <c r="C62" s="63" t="s">
        <v>198</v>
      </c>
      <c r="D62" s="66">
        <v>805</v>
      </c>
      <c r="E62" s="50"/>
      <c r="F62" s="50">
        <v>475</v>
      </c>
    </row>
    <row r="63" spans="1:6" ht="18.75">
      <c r="A63" s="59"/>
      <c r="B63" s="44"/>
      <c r="C63" s="63"/>
      <c r="D63" s="66"/>
      <c r="E63" s="50"/>
      <c r="F63" s="50">
        <v>330</v>
      </c>
    </row>
    <row r="64" spans="1:6" ht="18.75">
      <c r="A64" s="59"/>
      <c r="B64" s="44"/>
      <c r="C64" s="63"/>
      <c r="D64" s="66"/>
      <c r="E64" s="50"/>
      <c r="F64" s="50"/>
    </row>
    <row r="65" spans="1:6" ht="18.75">
      <c r="A65" s="59"/>
      <c r="B65" s="44"/>
      <c r="C65" s="63"/>
      <c r="D65" s="66"/>
      <c r="E65" s="50"/>
      <c r="F65" s="50"/>
    </row>
    <row r="66" spans="1:6" ht="18.75">
      <c r="A66" s="59"/>
      <c r="B66" s="44"/>
      <c r="C66" s="63"/>
      <c r="D66" s="66"/>
      <c r="E66" s="50"/>
      <c r="F66" s="50"/>
    </row>
    <row r="67" spans="1:6" ht="18.75">
      <c r="A67" s="59"/>
      <c r="B67" s="44"/>
      <c r="C67" s="63"/>
      <c r="D67" s="66"/>
      <c r="E67" s="50"/>
      <c r="F67" s="50"/>
    </row>
    <row r="68" spans="1:6" ht="18.75">
      <c r="A68" s="59"/>
      <c r="B68" s="44"/>
      <c r="C68" s="63"/>
      <c r="D68" s="66"/>
      <c r="E68" s="50"/>
      <c r="F68" s="50"/>
    </row>
    <row r="69" spans="1:5" ht="18.75">
      <c r="A69" s="58"/>
      <c r="B69" s="44"/>
      <c r="C69" s="62" t="s">
        <v>24</v>
      </c>
      <c r="D69" s="66">
        <f>SUM(D20:D62)</f>
        <v>1678400</v>
      </c>
      <c r="E69" s="71"/>
    </row>
    <row r="70" spans="3:4" ht="12.75">
      <c r="C70" s="2" t="s">
        <v>219</v>
      </c>
      <c r="D70" s="65">
        <f>SUM(D17-D69)</f>
        <v>-70000</v>
      </c>
    </row>
    <row r="71" spans="3:6" ht="28.5" customHeight="1">
      <c r="C71" s="50"/>
      <c r="D71" s="65"/>
      <c r="F71" s="50"/>
    </row>
    <row r="72" spans="3:6" ht="28.5" customHeight="1">
      <c r="C72" s="50"/>
      <c r="D72" s="65"/>
      <c r="F72" s="50"/>
    </row>
    <row r="73" spans="3:6" ht="28.5" customHeight="1">
      <c r="C73" s="50"/>
      <c r="D73" s="65"/>
      <c r="F73" s="50"/>
    </row>
    <row r="74" spans="3:6" ht="28.5" customHeight="1">
      <c r="C74" s="50"/>
      <c r="D74" s="65"/>
      <c r="F74" s="50"/>
    </row>
    <row r="75" spans="3:6" ht="28.5" customHeight="1">
      <c r="C75" s="50"/>
      <c r="D75" s="65"/>
      <c r="F75" s="50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4">
      <selection activeCell="A44" sqref="A1:IV16384"/>
    </sheetView>
  </sheetViews>
  <sheetFormatPr defaultColWidth="9.140625" defaultRowHeight="12.75"/>
  <cols>
    <col min="1" max="1" width="10.00390625" style="2" customWidth="1"/>
    <col min="2" max="2" width="54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ht="18.75">
      <c r="B1" s="41" t="s">
        <v>246</v>
      </c>
    </row>
    <row r="2" spans="1:5" ht="28.5" customHeight="1">
      <c r="A2" s="2" t="s">
        <v>200</v>
      </c>
      <c r="C2" s="89">
        <v>41967</v>
      </c>
      <c r="E2" s="50"/>
    </row>
    <row r="3" spans="1:5" ht="28.5" customHeight="1">
      <c r="A3" s="2" t="s">
        <v>202</v>
      </c>
      <c r="C3" s="89">
        <v>41974</v>
      </c>
      <c r="E3" s="50"/>
    </row>
    <row r="4" spans="1:5" ht="28.5" customHeight="1">
      <c r="A4" s="2" t="s">
        <v>203</v>
      </c>
      <c r="C4" s="89">
        <v>41974</v>
      </c>
      <c r="E4" s="50"/>
    </row>
    <row r="5" spans="1:5" ht="28.5" customHeight="1">
      <c r="A5" s="2" t="s">
        <v>204</v>
      </c>
      <c r="C5" s="89">
        <v>42002</v>
      </c>
      <c r="E5" s="50"/>
    </row>
    <row r="6" spans="1:5" ht="28.5" customHeight="1">
      <c r="A6" s="2" t="s">
        <v>205</v>
      </c>
      <c r="C6" s="89">
        <v>42002</v>
      </c>
      <c r="E6" s="50"/>
    </row>
    <row r="7" ht="15.75">
      <c r="C7" s="89"/>
    </row>
    <row r="8" ht="15.75">
      <c r="C8" s="89"/>
    </row>
    <row r="9" spans="1:5" ht="28.5" customHeight="1">
      <c r="A9" s="2" t="s">
        <v>247</v>
      </c>
      <c r="C9" s="89" t="s">
        <v>209</v>
      </c>
      <c r="E9" s="50"/>
    </row>
    <row r="10" spans="3:5" ht="28.5" customHeight="1">
      <c r="C10" s="65"/>
      <c r="E10" s="50"/>
    </row>
    <row r="11" spans="3:5" ht="28.5" customHeight="1" thickBot="1">
      <c r="C11" s="65"/>
      <c r="E11" s="50"/>
    </row>
    <row r="12" spans="1:3" ht="19.5" thickBot="1">
      <c r="A12" s="74" t="s">
        <v>127</v>
      </c>
      <c r="B12" s="55" t="s">
        <v>25</v>
      </c>
      <c r="C12" s="70"/>
    </row>
    <row r="13" spans="1:3" ht="18.75">
      <c r="A13" s="43"/>
      <c r="B13" s="30" t="s">
        <v>128</v>
      </c>
      <c r="C13" s="43">
        <v>970000</v>
      </c>
    </row>
    <row r="14" spans="1:3" ht="18.75">
      <c r="A14" s="44"/>
      <c r="B14" s="30" t="s">
        <v>129</v>
      </c>
      <c r="C14" s="44">
        <v>55000</v>
      </c>
    </row>
    <row r="15" spans="1:3" ht="18.75">
      <c r="A15" s="44"/>
      <c r="B15" s="72" t="s">
        <v>130</v>
      </c>
      <c r="C15" s="44">
        <v>1000</v>
      </c>
    </row>
    <row r="16" spans="1:3" ht="18.75">
      <c r="A16" s="44"/>
      <c r="B16" s="72" t="s">
        <v>135</v>
      </c>
      <c r="C16" s="44">
        <v>50000</v>
      </c>
    </row>
    <row r="17" spans="1:3" ht="18.75">
      <c r="A17" s="44"/>
      <c r="B17" s="72" t="s">
        <v>136</v>
      </c>
      <c r="C17" s="44">
        <v>54400</v>
      </c>
    </row>
    <row r="18" spans="1:3" ht="18.75">
      <c r="A18" s="44">
        <v>1012</v>
      </c>
      <c r="B18" s="72" t="s">
        <v>132</v>
      </c>
      <c r="C18" s="44">
        <v>43000</v>
      </c>
    </row>
    <row r="19" spans="1:3" ht="18.75">
      <c r="A19" s="44">
        <v>1032</v>
      </c>
      <c r="B19" s="72" t="s">
        <v>133</v>
      </c>
      <c r="C19" s="44">
        <v>350000</v>
      </c>
    </row>
    <row r="20" spans="1:3" ht="18.75">
      <c r="A20" s="44">
        <v>2310</v>
      </c>
      <c r="B20" s="72" t="s">
        <v>131</v>
      </c>
      <c r="C20" s="44">
        <v>30000</v>
      </c>
    </row>
    <row r="21" spans="1:3" ht="18.75">
      <c r="A21" s="44">
        <v>3612</v>
      </c>
      <c r="B21" s="72" t="s">
        <v>134</v>
      </c>
      <c r="C21" s="44">
        <v>54000</v>
      </c>
    </row>
    <row r="22" spans="1:3" ht="19.5" thickBot="1">
      <c r="A22" s="44">
        <v>6171</v>
      </c>
      <c r="B22" s="72" t="s">
        <v>138</v>
      </c>
      <c r="C22" s="44">
        <v>1000</v>
      </c>
    </row>
    <row r="23" spans="1:3" ht="19.5" thickBot="1">
      <c r="A23" s="84"/>
      <c r="B23" s="85" t="s">
        <v>24</v>
      </c>
      <c r="C23" s="86">
        <f>SUM(C13:C22)</f>
        <v>1608400</v>
      </c>
    </row>
    <row r="24" spans="1:3" ht="18.75">
      <c r="A24" s="47"/>
      <c r="B24" s="41"/>
      <c r="C24" s="46"/>
    </row>
    <row r="25" spans="1:3" ht="18.75">
      <c r="A25" s="47"/>
      <c r="B25" s="41"/>
      <c r="C25" s="46"/>
    </row>
    <row r="26" spans="1:3" ht="18.75">
      <c r="A26" s="47"/>
      <c r="B26" s="41"/>
      <c r="C26" s="46"/>
    </row>
    <row r="27" spans="1:3" ht="18.75">
      <c r="A27" s="47"/>
      <c r="B27" s="41"/>
      <c r="C27" s="46"/>
    </row>
    <row r="28" spans="1:3" ht="18.75">
      <c r="A28" s="47"/>
      <c r="B28" s="41"/>
      <c r="C28" s="46"/>
    </row>
    <row r="29" spans="1:3" ht="18.75">
      <c r="A29" s="47"/>
      <c r="B29" s="41"/>
      <c r="C29" s="46"/>
    </row>
    <row r="30" spans="1:3" ht="18.75">
      <c r="A30" s="47"/>
      <c r="B30" s="41"/>
      <c r="C30" s="46"/>
    </row>
    <row r="31" spans="1:3" ht="18.75">
      <c r="A31" s="47"/>
      <c r="B31" s="41"/>
      <c r="C31" s="46"/>
    </row>
    <row r="32" spans="1:3" ht="18.75">
      <c r="A32" s="47"/>
      <c r="B32" s="41"/>
      <c r="C32" s="46"/>
    </row>
    <row r="33" spans="1:3" ht="18.75">
      <c r="A33" s="47"/>
      <c r="B33" s="41"/>
      <c r="C33" s="46"/>
    </row>
    <row r="34" spans="1:3" ht="18.75">
      <c r="A34" s="47"/>
      <c r="B34" s="41"/>
      <c r="C34" s="46"/>
    </row>
    <row r="35" spans="1:3" ht="18.75">
      <c r="A35" s="47"/>
      <c r="B35" s="41"/>
      <c r="C35" s="46"/>
    </row>
    <row r="36" spans="1:3" ht="18.75">
      <c r="A36" s="47"/>
      <c r="B36" s="41"/>
      <c r="C36" s="46"/>
    </row>
    <row r="37" spans="1:3" ht="18.75">
      <c r="A37" s="47"/>
      <c r="B37" s="41"/>
      <c r="C37" s="46"/>
    </row>
    <row r="38" spans="1:3" ht="18.75">
      <c r="A38" s="47"/>
      <c r="B38" s="41"/>
      <c r="C38" s="46"/>
    </row>
    <row r="39" spans="1:3" ht="18.75">
      <c r="A39" s="47"/>
      <c r="B39" s="41"/>
      <c r="C39" s="46"/>
    </row>
    <row r="40" spans="2:3" s="47" customFormat="1" ht="19.5" thickBot="1">
      <c r="B40" s="41"/>
      <c r="C40" s="46"/>
    </row>
    <row r="41" spans="1:3" ht="19.5" thickBot="1">
      <c r="A41" s="84"/>
      <c r="B41" s="85" t="s">
        <v>26</v>
      </c>
      <c r="C41" s="87"/>
    </row>
    <row r="42" spans="1:4" ht="18.75">
      <c r="A42" s="43">
        <v>1031</v>
      </c>
      <c r="B42" s="30" t="s">
        <v>139</v>
      </c>
      <c r="C42" s="43">
        <v>15000</v>
      </c>
      <c r="D42" s="49"/>
    </row>
    <row r="43" spans="1:4" ht="18.75">
      <c r="A43" s="43">
        <v>2141</v>
      </c>
      <c r="B43" s="30" t="s">
        <v>245</v>
      </c>
      <c r="C43" s="43">
        <v>40000</v>
      </c>
      <c r="D43" s="49"/>
    </row>
    <row r="44" spans="1:4" ht="18.75">
      <c r="A44" s="44">
        <v>2212</v>
      </c>
      <c r="B44" s="30" t="s">
        <v>250</v>
      </c>
      <c r="C44" s="44">
        <v>940000</v>
      </c>
      <c r="D44" s="49"/>
    </row>
    <row r="45" spans="1:3" ht="18.75">
      <c r="A45" s="44">
        <v>2310</v>
      </c>
      <c r="B45" s="72" t="s">
        <v>141</v>
      </c>
      <c r="C45" s="44">
        <v>85100</v>
      </c>
    </row>
    <row r="46" spans="1:3" ht="18.75">
      <c r="A46" s="44">
        <v>3314</v>
      </c>
      <c r="B46" s="72" t="s">
        <v>143</v>
      </c>
      <c r="C46" s="44">
        <v>16000</v>
      </c>
    </row>
    <row r="47" spans="1:3" ht="18.75">
      <c r="A47" s="44">
        <v>3319</v>
      </c>
      <c r="B47" s="72" t="s">
        <v>144</v>
      </c>
      <c r="C47" s="44">
        <v>4000</v>
      </c>
    </row>
    <row r="48" spans="1:3" ht="18.75">
      <c r="A48" s="44">
        <v>3326</v>
      </c>
      <c r="B48" s="72" t="s">
        <v>145</v>
      </c>
      <c r="C48" s="44">
        <v>500</v>
      </c>
    </row>
    <row r="49" spans="1:3" ht="18.75">
      <c r="A49" s="44">
        <v>3429</v>
      </c>
      <c r="B49" s="72" t="s">
        <v>147</v>
      </c>
      <c r="C49" s="44">
        <v>40000</v>
      </c>
    </row>
    <row r="50" spans="1:3" ht="18.75">
      <c r="A50" s="44">
        <v>3612</v>
      </c>
      <c r="B50" s="72" t="s">
        <v>148</v>
      </c>
      <c r="C50" s="44">
        <v>20000</v>
      </c>
    </row>
    <row r="51" spans="1:3" ht="18.75">
      <c r="A51" s="44">
        <v>3631</v>
      </c>
      <c r="B51" s="72" t="s">
        <v>149</v>
      </c>
      <c r="C51" s="44">
        <v>6000</v>
      </c>
    </row>
    <row r="52" spans="1:3" ht="18.75">
      <c r="A52" s="44">
        <v>3721</v>
      </c>
      <c r="B52" s="72" t="s">
        <v>150</v>
      </c>
      <c r="C52" s="44">
        <v>2000</v>
      </c>
    </row>
    <row r="53" spans="1:3" ht="18.75">
      <c r="A53" s="44">
        <v>3722</v>
      </c>
      <c r="B53" s="72" t="s">
        <v>151</v>
      </c>
      <c r="C53" s="44">
        <v>50000</v>
      </c>
    </row>
    <row r="54" spans="1:3" ht="18.75">
      <c r="A54" s="44">
        <v>3723</v>
      </c>
      <c r="B54" s="72" t="s">
        <v>152</v>
      </c>
      <c r="C54" s="44">
        <v>15000</v>
      </c>
    </row>
    <row r="55" spans="1:3" ht="18.75">
      <c r="A55" s="44">
        <v>3745</v>
      </c>
      <c r="B55" s="72" t="s">
        <v>153</v>
      </c>
      <c r="C55" s="44">
        <v>15000</v>
      </c>
    </row>
    <row r="56" spans="1:3" ht="18.75">
      <c r="A56" s="44">
        <v>5512</v>
      </c>
      <c r="B56" s="72" t="s">
        <v>154</v>
      </c>
      <c r="C56" s="44">
        <v>87000</v>
      </c>
    </row>
    <row r="57" spans="1:5" ht="18.75">
      <c r="A57" s="44">
        <v>6112</v>
      </c>
      <c r="B57" s="73" t="s">
        <v>155</v>
      </c>
      <c r="C57" s="44">
        <v>163500</v>
      </c>
      <c r="E57" s="50"/>
    </row>
    <row r="58" spans="1:3" ht="18.75">
      <c r="A58" s="44">
        <v>6171</v>
      </c>
      <c r="B58" s="73" t="s">
        <v>156</v>
      </c>
      <c r="C58" s="44">
        <v>179300</v>
      </c>
    </row>
    <row r="59" spans="1:5" ht="19.5" thickBot="1">
      <c r="A59" s="83"/>
      <c r="B59" s="88"/>
      <c r="C59" s="77"/>
      <c r="D59" s="50"/>
      <c r="E59" s="50"/>
    </row>
    <row r="60" spans="1:3" ht="19.5" thickBot="1">
      <c r="A60" s="84"/>
      <c r="B60" s="85" t="s">
        <v>24</v>
      </c>
      <c r="C60" s="86">
        <f>SUM(C42:C59)</f>
        <v>1678400</v>
      </c>
    </row>
    <row r="62" spans="1:5" ht="12.75">
      <c r="A62" s="2" t="s">
        <v>236</v>
      </c>
      <c r="B62" s="50"/>
      <c r="C62" s="50"/>
      <c r="E62" s="5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2:3" ht="19.5" thickBot="1">
      <c r="B1" s="60" t="s">
        <v>26</v>
      </c>
      <c r="C1" s="81" t="s">
        <v>165</v>
      </c>
    </row>
    <row r="2" spans="1:3" ht="19.5">
      <c r="A2" s="182" t="s">
        <v>257</v>
      </c>
      <c r="B2" s="183"/>
      <c r="C2" s="91">
        <f>SUM(C3:C6)</f>
        <v>15389.119999999999</v>
      </c>
    </row>
    <row r="3" spans="2:3" ht="18.75">
      <c r="B3" s="62" t="s">
        <v>261</v>
      </c>
      <c r="C3" s="66">
        <v>2758.12</v>
      </c>
    </row>
    <row r="4" spans="2:3" ht="18.75">
      <c r="B4" s="62" t="s">
        <v>264</v>
      </c>
      <c r="C4" s="66">
        <v>3600</v>
      </c>
    </row>
    <row r="5" spans="2:3" ht="18.75">
      <c r="B5" s="62" t="s">
        <v>259</v>
      </c>
      <c r="C5" s="66">
        <v>8611</v>
      </c>
    </row>
    <row r="6" spans="2:3" ht="18.75">
      <c r="B6" s="62" t="s">
        <v>336</v>
      </c>
      <c r="C6" s="66">
        <v>420</v>
      </c>
    </row>
    <row r="7" spans="1:3" ht="19.5">
      <c r="A7" s="182" t="s">
        <v>143</v>
      </c>
      <c r="B7" s="183"/>
      <c r="C7" s="91">
        <f>SUM(C8:C9)</f>
        <v>8979</v>
      </c>
    </row>
    <row r="8" spans="2:3" ht="18.75">
      <c r="B8" s="62" t="s">
        <v>264</v>
      </c>
      <c r="C8" s="66">
        <v>1176</v>
      </c>
    </row>
    <row r="9" spans="2:3" ht="18.75">
      <c r="B9" s="62" t="s">
        <v>337</v>
      </c>
      <c r="C9" s="66">
        <v>7803</v>
      </c>
    </row>
    <row r="10" spans="1:3" ht="19.5">
      <c r="A10" s="182" t="s">
        <v>268</v>
      </c>
      <c r="B10" s="183"/>
      <c r="C10" s="91">
        <f>SUM(C11:C11)</f>
        <v>4000</v>
      </c>
    </row>
    <row r="11" spans="2:3" ht="18.75">
      <c r="B11" s="62" t="s">
        <v>264</v>
      </c>
      <c r="C11" s="66">
        <v>4000</v>
      </c>
    </row>
    <row r="12" spans="1:3" ht="19.5">
      <c r="A12" s="182" t="s">
        <v>275</v>
      </c>
      <c r="B12" s="183"/>
      <c r="C12" s="91">
        <f>SUM(C13:C15)</f>
        <v>5308</v>
      </c>
    </row>
    <row r="13" spans="2:3" ht="18.75">
      <c r="B13" s="62" t="s">
        <v>276</v>
      </c>
      <c r="C13" s="66">
        <v>474</v>
      </c>
    </row>
    <row r="14" spans="2:3" ht="18.75">
      <c r="B14" s="62" t="s">
        <v>277</v>
      </c>
      <c r="C14" s="66">
        <v>700</v>
      </c>
    </row>
    <row r="15" spans="2:3" ht="18.75">
      <c r="B15" s="62" t="s">
        <v>278</v>
      </c>
      <c r="C15" s="66">
        <v>4134</v>
      </c>
    </row>
    <row r="16" spans="1:9" ht="19.5">
      <c r="A16" s="182" t="s">
        <v>291</v>
      </c>
      <c r="B16" s="184"/>
      <c r="C16" s="91">
        <f>SUM(C17:C17)</f>
        <v>1802.17</v>
      </c>
      <c r="G16" s="94"/>
      <c r="H16" s="94"/>
      <c r="I16" s="94"/>
    </row>
    <row r="17" spans="1:9" ht="19.5">
      <c r="A17" s="92"/>
      <c r="B17" s="62" t="s">
        <v>261</v>
      </c>
      <c r="C17" s="66">
        <v>1802.17</v>
      </c>
      <c r="G17" s="94"/>
      <c r="H17" s="94"/>
      <c r="I17" s="94"/>
    </row>
    <row r="18" spans="1:9" ht="19.5">
      <c r="A18" s="182" t="s">
        <v>338</v>
      </c>
      <c r="B18" s="183"/>
      <c r="C18" s="91">
        <v>12105</v>
      </c>
      <c r="G18" s="94"/>
      <c r="H18" s="94"/>
      <c r="I18" s="94"/>
    </row>
    <row r="19" spans="1:9" ht="19.5">
      <c r="A19" s="182" t="s">
        <v>305</v>
      </c>
      <c r="B19" s="183"/>
      <c r="C19" s="91">
        <v>3939</v>
      </c>
      <c r="G19" s="94"/>
      <c r="H19" s="94"/>
      <c r="I19" s="94"/>
    </row>
    <row r="20" spans="1:3" ht="19.5">
      <c r="A20" s="182" t="s">
        <v>313</v>
      </c>
      <c r="B20" s="183"/>
      <c r="C20" s="91">
        <f>SUM(C21:C25)</f>
        <v>21138.239999999998</v>
      </c>
    </row>
    <row r="21" spans="2:3" ht="18.75">
      <c r="B21" s="62" t="s">
        <v>339</v>
      </c>
      <c r="C21" s="66">
        <v>2700</v>
      </c>
    </row>
    <row r="22" spans="2:3" ht="18.75">
      <c r="B22" s="62" t="s">
        <v>315</v>
      </c>
      <c r="C22" s="66">
        <v>1015</v>
      </c>
    </row>
    <row r="23" spans="2:3" ht="18.75">
      <c r="B23" s="62" t="s">
        <v>316</v>
      </c>
      <c r="C23" s="66">
        <v>4860</v>
      </c>
    </row>
    <row r="24" spans="2:3" ht="18.75">
      <c r="B24" s="62" t="s">
        <v>317</v>
      </c>
      <c r="C24" s="66">
        <v>5786.24</v>
      </c>
    </row>
    <row r="25" spans="2:3" ht="18.75">
      <c r="B25" s="62" t="s">
        <v>340</v>
      </c>
      <c r="C25" s="66">
        <v>6777</v>
      </c>
    </row>
    <row r="26" spans="1:5" ht="19.5">
      <c r="A26" s="182" t="s">
        <v>187</v>
      </c>
      <c r="B26" s="183"/>
      <c r="C26" s="91">
        <v>41856</v>
      </c>
      <c r="E26" s="50"/>
    </row>
    <row r="27" spans="1:3" ht="19.5">
      <c r="A27" s="182" t="s">
        <v>324</v>
      </c>
      <c r="B27" s="183"/>
      <c r="C27" s="91">
        <f>SUM(C28:C36)</f>
        <v>243871.47</v>
      </c>
    </row>
    <row r="28" spans="1:3" ht="19.5">
      <c r="A28" s="92"/>
      <c r="B28" s="62" t="s">
        <v>264</v>
      </c>
      <c r="C28" s="66">
        <v>17000</v>
      </c>
    </row>
    <row r="29" spans="2:5" ht="18.75">
      <c r="B29" s="62" t="s">
        <v>325</v>
      </c>
      <c r="C29" s="66">
        <v>1966</v>
      </c>
      <c r="D29" s="50"/>
      <c r="E29" s="50"/>
    </row>
    <row r="30" spans="2:5" ht="18.75">
      <c r="B30" s="62" t="s">
        <v>328</v>
      </c>
      <c r="C30" s="66">
        <v>3204.47</v>
      </c>
      <c r="D30" s="50"/>
      <c r="E30" s="50"/>
    </row>
    <row r="31" spans="2:5" ht="18.75">
      <c r="B31" s="62" t="s">
        <v>285</v>
      </c>
      <c r="C31" s="66">
        <v>222</v>
      </c>
      <c r="D31" s="50"/>
      <c r="E31" s="50"/>
    </row>
    <row r="32" spans="2:5" ht="18.75">
      <c r="B32" s="62" t="s">
        <v>341</v>
      </c>
      <c r="C32" s="66">
        <v>500</v>
      </c>
      <c r="D32" s="50"/>
      <c r="E32" s="50"/>
    </row>
    <row r="33" spans="2:5" ht="18.75">
      <c r="B33" s="62" t="s">
        <v>332</v>
      </c>
      <c r="C33" s="66">
        <v>1659</v>
      </c>
      <c r="D33" s="50"/>
      <c r="E33" s="50"/>
    </row>
    <row r="34" spans="2:5" ht="18.75">
      <c r="B34" s="62" t="s">
        <v>333</v>
      </c>
      <c r="C34" s="66">
        <v>19470</v>
      </c>
      <c r="D34" s="50"/>
      <c r="E34" s="50"/>
    </row>
    <row r="35" spans="2:5" ht="18.75">
      <c r="B35" s="63" t="s">
        <v>334</v>
      </c>
      <c r="C35" s="66">
        <v>1870</v>
      </c>
      <c r="D35" s="50"/>
      <c r="E35" s="50"/>
    </row>
    <row r="36" spans="2:5" ht="18.75">
      <c r="B36" s="95" t="s">
        <v>335</v>
      </c>
      <c r="C36" s="66">
        <v>197980</v>
      </c>
      <c r="D36" s="50"/>
      <c r="E36" s="50"/>
    </row>
    <row r="37" spans="1:4" ht="19.5">
      <c r="A37" s="182" t="s">
        <v>24</v>
      </c>
      <c r="B37" s="183"/>
      <c r="C37" s="66">
        <f>SUM(C2+C7+C10+C12+C16+C18+C19+C20+C26+C27)</f>
        <v>358388</v>
      </c>
      <c r="D37" s="71"/>
    </row>
    <row r="38" spans="2:5" ht="28.5" customHeight="1" thickBot="1">
      <c r="B38" s="50"/>
      <c r="C38" s="65"/>
      <c r="E38" s="50"/>
    </row>
    <row r="39" spans="2:5" ht="28.5" customHeight="1" thickBot="1">
      <c r="B39" s="96" t="s">
        <v>342</v>
      </c>
      <c r="C39" s="81" t="s">
        <v>165</v>
      </c>
      <c r="E39" s="50"/>
    </row>
    <row r="40" spans="1:5" ht="28.5" customHeight="1">
      <c r="A40" s="182" t="s">
        <v>343</v>
      </c>
      <c r="B40" s="183"/>
      <c r="C40" s="90">
        <v>403669.83</v>
      </c>
      <c r="E40" s="50"/>
    </row>
    <row r="41" spans="1:3" ht="19.5">
      <c r="A41" s="182" t="s">
        <v>352</v>
      </c>
      <c r="B41" s="184"/>
      <c r="C41" s="91">
        <v>173060</v>
      </c>
    </row>
    <row r="42" spans="1:3" ht="19.5">
      <c r="A42" s="182" t="s">
        <v>281</v>
      </c>
      <c r="B42" s="183"/>
      <c r="C42" s="91">
        <f>SUM(C43:C43)</f>
        <v>1200</v>
      </c>
    </row>
    <row r="43" spans="1:3" ht="19.5">
      <c r="A43" s="92"/>
      <c r="B43" s="62" t="s">
        <v>355</v>
      </c>
      <c r="C43" s="66">
        <v>1200</v>
      </c>
    </row>
    <row r="44" spans="1:3" ht="19.5">
      <c r="A44" s="92" t="s">
        <v>357</v>
      </c>
      <c r="B44" s="93"/>
      <c r="C44" s="91">
        <v>13566.5</v>
      </c>
    </row>
    <row r="45" spans="1:3" ht="19.5">
      <c r="A45" s="182" t="s">
        <v>361</v>
      </c>
      <c r="B45" s="183"/>
      <c r="C45" s="91">
        <v>3839</v>
      </c>
    </row>
    <row r="46" spans="1:3" ht="19.5">
      <c r="A46" s="182" t="s">
        <v>324</v>
      </c>
      <c r="B46" s="183"/>
      <c r="C46" s="91">
        <f>SUM(C47:C48)</f>
        <v>4534.97</v>
      </c>
    </row>
    <row r="47" spans="1:3" ht="19.5">
      <c r="A47" s="92"/>
      <c r="B47" s="62" t="s">
        <v>366</v>
      </c>
      <c r="C47" s="66">
        <v>4488</v>
      </c>
    </row>
    <row r="48" spans="2:3" ht="18.75">
      <c r="B48" s="62" t="s">
        <v>362</v>
      </c>
      <c r="C48" s="66">
        <v>46.97</v>
      </c>
    </row>
    <row r="49" spans="1:3" ht="19.5">
      <c r="A49" s="182" t="s">
        <v>24</v>
      </c>
      <c r="B49" s="183"/>
      <c r="C49" s="91">
        <f>SUM(C40+C41+C42+C44+C45+C46)</f>
        <v>599870.3</v>
      </c>
    </row>
  </sheetData>
  <sheetProtection/>
  <mergeCells count="17">
    <mergeCell ref="A45:B45"/>
    <mergeCell ref="A46:B46"/>
    <mergeCell ref="A49:B49"/>
    <mergeCell ref="A41:B41"/>
    <mergeCell ref="A42:B42"/>
    <mergeCell ref="A7:B7"/>
    <mergeCell ref="A10:B10"/>
    <mergeCell ref="A12:B12"/>
    <mergeCell ref="A2:B2"/>
    <mergeCell ref="A40:B40"/>
    <mergeCell ref="A27:B27"/>
    <mergeCell ref="A37:B37"/>
    <mergeCell ref="A19:B19"/>
    <mergeCell ref="A20:B20"/>
    <mergeCell ref="A26:B26"/>
    <mergeCell ref="A16:B16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0">
      <selection activeCell="A52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1:3" ht="19.5" thickBot="1">
      <c r="A1" s="101" t="s">
        <v>26</v>
      </c>
      <c r="B1" s="102"/>
      <c r="C1" s="100" t="s">
        <v>165</v>
      </c>
    </row>
    <row r="2" spans="1:3" ht="19.5">
      <c r="A2" s="185" t="s">
        <v>367</v>
      </c>
      <c r="B2" s="187"/>
      <c r="C2" s="91">
        <v>5368</v>
      </c>
    </row>
    <row r="3" spans="1:3" ht="19.5">
      <c r="A3" s="185" t="s">
        <v>368</v>
      </c>
      <c r="B3" s="186"/>
      <c r="C3" s="91">
        <f>SUM(C4:C4)</f>
        <v>9800</v>
      </c>
    </row>
    <row r="4" spans="2:3" ht="18.75">
      <c r="B4" s="8" t="s">
        <v>369</v>
      </c>
      <c r="C4" s="66">
        <v>9800</v>
      </c>
    </row>
    <row r="5" spans="1:3" ht="19.5">
      <c r="A5" s="185" t="s">
        <v>257</v>
      </c>
      <c r="B5" s="186"/>
      <c r="C5" s="91">
        <f>SUM(C6:C10)</f>
        <v>23351.12</v>
      </c>
    </row>
    <row r="6" spans="2:3" ht="18.75">
      <c r="B6" s="8" t="s">
        <v>261</v>
      </c>
      <c r="C6" s="66">
        <v>6028.12</v>
      </c>
    </row>
    <row r="7" spans="2:3" ht="18.75">
      <c r="B7" s="8" t="s">
        <v>264</v>
      </c>
      <c r="C7" s="66">
        <v>3600</v>
      </c>
    </row>
    <row r="8" spans="2:3" ht="18.75">
      <c r="B8" s="8" t="s">
        <v>259</v>
      </c>
      <c r="C8" s="66">
        <v>8611</v>
      </c>
    </row>
    <row r="9" spans="2:3" ht="18.75">
      <c r="B9" s="8" t="s">
        <v>370</v>
      </c>
      <c r="C9" s="66">
        <v>5012</v>
      </c>
    </row>
    <row r="10" spans="2:3" ht="18.75">
      <c r="B10" s="8" t="s">
        <v>258</v>
      </c>
      <c r="C10" s="66">
        <v>100</v>
      </c>
    </row>
    <row r="11" spans="1:3" ht="19.5">
      <c r="A11" s="185" t="s">
        <v>143</v>
      </c>
      <c r="B11" s="186"/>
      <c r="C11" s="91">
        <f>SUM(C12:C13)</f>
        <v>10155</v>
      </c>
    </row>
    <row r="12" spans="2:3" ht="18.75">
      <c r="B12" s="8" t="s">
        <v>264</v>
      </c>
      <c r="C12" s="66">
        <v>2352</v>
      </c>
    </row>
    <row r="13" spans="2:3" ht="18.75">
      <c r="B13" s="98" t="s">
        <v>337</v>
      </c>
      <c r="C13" s="66">
        <v>7803</v>
      </c>
    </row>
    <row r="14" spans="1:3" ht="19.5">
      <c r="A14" s="185" t="s">
        <v>268</v>
      </c>
      <c r="B14" s="186"/>
      <c r="C14" s="91">
        <f>SUM(C15:C15)</f>
        <v>4000</v>
      </c>
    </row>
    <row r="15" spans="2:3" ht="18.75">
      <c r="B15" s="98" t="s">
        <v>264</v>
      </c>
      <c r="C15" s="66">
        <v>4000</v>
      </c>
    </row>
    <row r="16" spans="1:3" ht="19.5">
      <c r="A16" s="185" t="s">
        <v>275</v>
      </c>
      <c r="B16" s="186"/>
      <c r="C16" s="91">
        <f>SUM(C17:C20)</f>
        <v>6324</v>
      </c>
    </row>
    <row r="17" spans="2:3" ht="18.75">
      <c r="B17" s="8" t="s">
        <v>276</v>
      </c>
      <c r="C17" s="66">
        <v>474</v>
      </c>
    </row>
    <row r="18" spans="2:3" ht="18.75">
      <c r="B18" s="8" t="s">
        <v>277</v>
      </c>
      <c r="C18" s="66">
        <v>700</v>
      </c>
    </row>
    <row r="19" spans="2:3" ht="18.75">
      <c r="B19" s="8" t="s">
        <v>278</v>
      </c>
      <c r="C19" s="66">
        <v>4134</v>
      </c>
    </row>
    <row r="20" spans="2:3" ht="18.75">
      <c r="B20" s="98" t="s">
        <v>371</v>
      </c>
      <c r="C20" s="66">
        <v>1016</v>
      </c>
    </row>
    <row r="21" spans="1:9" ht="19.5">
      <c r="A21" s="185" t="s">
        <v>291</v>
      </c>
      <c r="B21" s="185"/>
      <c r="C21" s="91">
        <f>SUM(C22:C22)</f>
        <v>3692.17</v>
      </c>
      <c r="G21" s="94"/>
      <c r="H21" s="94"/>
      <c r="I21" s="94"/>
    </row>
    <row r="22" spans="1:9" ht="19.5">
      <c r="A22" s="92"/>
      <c r="B22" s="98" t="s">
        <v>261</v>
      </c>
      <c r="C22" s="66">
        <v>3692.17</v>
      </c>
      <c r="G22" s="94"/>
      <c r="H22" s="94"/>
      <c r="I22" s="94"/>
    </row>
    <row r="23" spans="1:9" ht="19.5">
      <c r="A23" s="185" t="s">
        <v>338</v>
      </c>
      <c r="B23" s="186"/>
      <c r="C23" s="91">
        <v>28833</v>
      </c>
      <c r="G23" s="94"/>
      <c r="H23" s="94"/>
      <c r="I23" s="94"/>
    </row>
    <row r="24" spans="1:9" ht="19.5">
      <c r="A24" s="185" t="s">
        <v>372</v>
      </c>
      <c r="B24" s="186"/>
      <c r="C24" s="91">
        <f>SUM(C25:C26)</f>
        <v>9345</v>
      </c>
      <c r="G24" s="94"/>
      <c r="H24" s="94"/>
      <c r="I24" s="94"/>
    </row>
    <row r="25" spans="1:9" ht="19.5">
      <c r="A25" s="92"/>
      <c r="B25" s="8" t="s">
        <v>373</v>
      </c>
      <c r="C25" s="66">
        <v>1198</v>
      </c>
      <c r="G25" s="94"/>
      <c r="H25" s="94"/>
      <c r="I25" s="94"/>
    </row>
    <row r="26" spans="1:9" ht="19.5">
      <c r="A26" s="92"/>
      <c r="B26" s="98" t="s">
        <v>374</v>
      </c>
      <c r="C26" s="66">
        <v>8147</v>
      </c>
      <c r="G26" s="94"/>
      <c r="H26" s="94"/>
      <c r="I26" s="94"/>
    </row>
    <row r="27" spans="1:9" ht="19.5">
      <c r="A27" s="185" t="s">
        <v>304</v>
      </c>
      <c r="B27" s="186"/>
      <c r="C27" s="91">
        <v>2024</v>
      </c>
      <c r="G27" s="94"/>
      <c r="H27" s="94"/>
      <c r="I27" s="94"/>
    </row>
    <row r="28" spans="1:9" ht="19.5">
      <c r="A28" s="185" t="s">
        <v>153</v>
      </c>
      <c r="B28" s="186"/>
      <c r="C28" s="91">
        <f>SUM(C29:C31)</f>
        <v>3028</v>
      </c>
      <c r="G28" s="94"/>
      <c r="H28" s="94"/>
      <c r="I28" s="94"/>
    </row>
    <row r="29" spans="1:9" ht="19.5">
      <c r="A29" s="92"/>
      <c r="B29" s="8" t="s">
        <v>264</v>
      </c>
      <c r="C29" s="66">
        <v>1365</v>
      </c>
      <c r="G29" s="94"/>
      <c r="H29" s="94"/>
      <c r="I29" s="94"/>
    </row>
    <row r="30" spans="1:9" ht="19.5">
      <c r="A30" s="92"/>
      <c r="B30" s="8" t="s">
        <v>375</v>
      </c>
      <c r="C30" s="66">
        <v>896</v>
      </c>
      <c r="G30" s="94"/>
      <c r="H30" s="94"/>
      <c r="I30" s="94"/>
    </row>
    <row r="31" spans="1:9" ht="19.5">
      <c r="A31" s="92"/>
      <c r="B31" s="98" t="s">
        <v>383</v>
      </c>
      <c r="C31" s="66">
        <v>767</v>
      </c>
      <c r="G31" s="94"/>
      <c r="H31" s="94"/>
      <c r="I31" s="94"/>
    </row>
    <row r="32" spans="1:3" ht="19.5">
      <c r="A32" s="185" t="s">
        <v>313</v>
      </c>
      <c r="B32" s="186"/>
      <c r="C32" s="91">
        <f>SUM(C33:C41)</f>
        <v>46346.94</v>
      </c>
    </row>
    <row r="33" spans="1:3" ht="19.5">
      <c r="A33" s="92"/>
      <c r="B33" s="8" t="s">
        <v>377</v>
      </c>
      <c r="C33" s="66">
        <v>4171</v>
      </c>
    </row>
    <row r="34" spans="1:3" ht="19.5">
      <c r="A34" s="92"/>
      <c r="B34" s="8" t="s">
        <v>378</v>
      </c>
      <c r="C34" s="66">
        <v>624</v>
      </c>
    </row>
    <row r="35" spans="1:3" ht="19.5">
      <c r="A35" s="92"/>
      <c r="B35" s="8" t="s">
        <v>379</v>
      </c>
      <c r="C35" s="66">
        <v>2864</v>
      </c>
    </row>
    <row r="36" spans="2:3" ht="18.75">
      <c r="B36" s="8" t="s">
        <v>376</v>
      </c>
      <c r="C36" s="66">
        <v>2700</v>
      </c>
    </row>
    <row r="37" spans="2:3" ht="18.75">
      <c r="B37" s="8" t="s">
        <v>315</v>
      </c>
      <c r="C37" s="66">
        <v>1849</v>
      </c>
    </row>
    <row r="38" spans="2:3" ht="18.75">
      <c r="B38" s="8" t="s">
        <v>316</v>
      </c>
      <c r="C38" s="66">
        <v>15407.7</v>
      </c>
    </row>
    <row r="39" spans="2:3" ht="18.75">
      <c r="B39" s="8" t="s">
        <v>317</v>
      </c>
      <c r="C39" s="66">
        <v>11246.24</v>
      </c>
    </row>
    <row r="40" spans="2:3" ht="18.75">
      <c r="B40" s="8" t="s">
        <v>380</v>
      </c>
      <c r="C40" s="66">
        <v>708</v>
      </c>
    </row>
    <row r="41" spans="2:3" ht="18.75">
      <c r="B41" s="98" t="s">
        <v>340</v>
      </c>
      <c r="C41" s="66">
        <v>6777</v>
      </c>
    </row>
    <row r="42" spans="1:5" ht="19.5">
      <c r="A42" s="185" t="s">
        <v>187</v>
      </c>
      <c r="B42" s="186"/>
      <c r="C42" s="91">
        <v>83712</v>
      </c>
      <c r="E42" s="50"/>
    </row>
    <row r="43" spans="1:3" ht="19.5">
      <c r="A43" s="185" t="s">
        <v>324</v>
      </c>
      <c r="B43" s="186"/>
      <c r="C43" s="91">
        <f>SUM(C44:C52)</f>
        <v>331213.07</v>
      </c>
    </row>
    <row r="44" spans="1:3" ht="19.5">
      <c r="A44" s="92"/>
      <c r="B44" s="8" t="s">
        <v>264</v>
      </c>
      <c r="C44" s="66">
        <v>30500</v>
      </c>
    </row>
    <row r="45" spans="2:5" ht="18.75">
      <c r="B45" s="8" t="s">
        <v>325</v>
      </c>
      <c r="C45" s="66">
        <v>5218</v>
      </c>
      <c r="D45" s="50"/>
      <c r="E45" s="50"/>
    </row>
    <row r="46" spans="2:5" ht="18.75">
      <c r="B46" s="8" t="s">
        <v>328</v>
      </c>
      <c r="C46" s="66">
        <v>5274.47</v>
      </c>
      <c r="D46" s="50"/>
      <c r="E46" s="50"/>
    </row>
    <row r="47" spans="2:5" ht="18.75">
      <c r="B47" s="8" t="s">
        <v>285</v>
      </c>
      <c r="C47" s="66">
        <v>537</v>
      </c>
      <c r="D47" s="50"/>
      <c r="E47" s="50"/>
    </row>
    <row r="48" spans="2:5" ht="18.75">
      <c r="B48" s="8" t="s">
        <v>341</v>
      </c>
      <c r="C48" s="66">
        <v>500</v>
      </c>
      <c r="D48" s="50"/>
      <c r="E48" s="50"/>
    </row>
    <row r="49" spans="2:5" ht="18.75">
      <c r="B49" s="8" t="s">
        <v>332</v>
      </c>
      <c r="C49" s="66">
        <v>3211.6</v>
      </c>
      <c r="D49" s="50"/>
      <c r="E49" s="50"/>
    </row>
    <row r="50" spans="2:5" ht="18.75">
      <c r="B50" s="8" t="s">
        <v>333</v>
      </c>
      <c r="C50" s="66">
        <v>28572</v>
      </c>
      <c r="D50" s="50"/>
      <c r="E50" s="50"/>
    </row>
    <row r="51" spans="2:5" ht="18.75">
      <c r="B51" s="10" t="s">
        <v>334</v>
      </c>
      <c r="C51" s="66">
        <v>2420</v>
      </c>
      <c r="D51" s="50"/>
      <c r="E51" s="50"/>
    </row>
    <row r="52" spans="2:5" ht="18.75">
      <c r="B52" s="99" t="s">
        <v>335</v>
      </c>
      <c r="C52" s="66">
        <v>254980</v>
      </c>
      <c r="D52" s="50"/>
      <c r="E52" s="50"/>
    </row>
    <row r="53" spans="1:4" ht="19.5">
      <c r="A53" s="185" t="s">
        <v>24</v>
      </c>
      <c r="B53" s="186"/>
      <c r="C53" s="66">
        <f>SUM(C2+C3+C27+C28+C5+C11+C14+C16+C21+C23+C24+C32+C42+C43)</f>
        <v>567192.3</v>
      </c>
      <c r="D53" s="71"/>
    </row>
    <row r="54" spans="2:5" ht="28.5" customHeight="1" thickBot="1">
      <c r="B54" s="50"/>
      <c r="C54" s="65"/>
      <c r="E54" s="50"/>
    </row>
    <row r="55" spans="1:5" ht="28.5" customHeight="1" thickBot="1">
      <c r="A55" s="103" t="s">
        <v>342</v>
      </c>
      <c r="B55" s="104"/>
      <c r="C55" s="100" t="s">
        <v>165</v>
      </c>
      <c r="E55" s="50"/>
    </row>
    <row r="56" spans="1:5" ht="28.5" customHeight="1">
      <c r="A56" s="188" t="s">
        <v>343</v>
      </c>
      <c r="B56" s="187"/>
      <c r="C56" s="90">
        <v>678062.13</v>
      </c>
      <c r="E56" s="50"/>
    </row>
    <row r="57" spans="1:5" ht="28.5" customHeight="1">
      <c r="A57" s="185" t="s">
        <v>136</v>
      </c>
      <c r="B57" s="186"/>
      <c r="C57" s="90">
        <v>27200</v>
      </c>
      <c r="E57" s="50"/>
    </row>
    <row r="58" spans="1:5" ht="28.5" customHeight="1">
      <c r="A58" s="185" t="s">
        <v>381</v>
      </c>
      <c r="B58" s="186"/>
      <c r="C58" s="90">
        <v>45948</v>
      </c>
      <c r="E58" s="50"/>
    </row>
    <row r="59" spans="1:5" ht="28.5" customHeight="1">
      <c r="A59" s="185" t="s">
        <v>130</v>
      </c>
      <c r="B59" s="186"/>
      <c r="C59" s="90">
        <v>1458</v>
      </c>
      <c r="E59" s="50"/>
    </row>
    <row r="60" spans="1:5" ht="28.5" customHeight="1">
      <c r="A60" s="185" t="s">
        <v>132</v>
      </c>
      <c r="B60" s="186"/>
      <c r="C60" s="90">
        <v>365</v>
      </c>
      <c r="E60" s="50"/>
    </row>
    <row r="61" spans="1:3" ht="19.5">
      <c r="A61" s="185" t="s">
        <v>352</v>
      </c>
      <c r="B61" s="185"/>
      <c r="C61" s="91">
        <v>273060</v>
      </c>
    </row>
    <row r="62" spans="1:3" ht="19.5">
      <c r="A62" s="185" t="s">
        <v>281</v>
      </c>
      <c r="B62" s="186"/>
      <c r="C62" s="91">
        <f>SUM(C63:C63)</f>
        <v>1200</v>
      </c>
    </row>
    <row r="63" spans="1:3" ht="19.5">
      <c r="A63" s="92"/>
      <c r="B63" s="98" t="s">
        <v>355</v>
      </c>
      <c r="C63" s="66">
        <v>1200</v>
      </c>
    </row>
    <row r="64" spans="1:3" ht="19.5">
      <c r="A64" s="185" t="s">
        <v>357</v>
      </c>
      <c r="B64" s="186"/>
      <c r="C64" s="91">
        <v>25847</v>
      </c>
    </row>
    <row r="65" spans="1:3" ht="19.5">
      <c r="A65" s="185" t="s">
        <v>361</v>
      </c>
      <c r="B65" s="186"/>
      <c r="C65" s="91">
        <v>6173.5</v>
      </c>
    </row>
    <row r="66" spans="1:3" ht="19.5">
      <c r="A66" s="185" t="s">
        <v>324</v>
      </c>
      <c r="B66" s="186"/>
      <c r="C66" s="91">
        <f>SUM(C67:C69)</f>
        <v>8517.85</v>
      </c>
    </row>
    <row r="67" spans="1:3" ht="19.5">
      <c r="A67" s="92"/>
      <c r="B67" s="8" t="s">
        <v>366</v>
      </c>
      <c r="C67" s="66">
        <v>4488</v>
      </c>
    </row>
    <row r="68" spans="2:3" ht="18.75">
      <c r="B68" s="8" t="s">
        <v>362</v>
      </c>
      <c r="C68" s="66">
        <v>99.85</v>
      </c>
    </row>
    <row r="69" spans="2:3" ht="18.75">
      <c r="B69" s="98" t="s">
        <v>382</v>
      </c>
      <c r="C69" s="66">
        <v>3930</v>
      </c>
    </row>
    <row r="70" spans="1:3" ht="19.5">
      <c r="A70" s="185" t="s">
        <v>24</v>
      </c>
      <c r="B70" s="186"/>
      <c r="C70" s="91">
        <f>SUM(C56+C57+C58+C59+C60+C61+C62+C64+C65+C66)</f>
        <v>1067831.48</v>
      </c>
    </row>
  </sheetData>
  <sheetProtection/>
  <mergeCells count="26">
    <mergeCell ref="A43:B43"/>
    <mergeCell ref="A53:B53"/>
    <mergeCell ref="A56:B56"/>
    <mergeCell ref="A5:B5"/>
    <mergeCell ref="A11:B11"/>
    <mergeCell ref="A14:B14"/>
    <mergeCell ref="A16:B16"/>
    <mergeCell ref="A21:B21"/>
    <mergeCell ref="A23:B23"/>
    <mergeCell ref="A66:B66"/>
    <mergeCell ref="A70:B70"/>
    <mergeCell ref="A2:B2"/>
    <mergeCell ref="A3:B3"/>
    <mergeCell ref="A27:B27"/>
    <mergeCell ref="A28:B28"/>
    <mergeCell ref="A58:B58"/>
    <mergeCell ref="A24:B24"/>
    <mergeCell ref="A32:B32"/>
    <mergeCell ref="A42:B42"/>
    <mergeCell ref="A59:B59"/>
    <mergeCell ref="A60:B60"/>
    <mergeCell ref="A57:B57"/>
    <mergeCell ref="A61:B61"/>
    <mergeCell ref="A62:B62"/>
    <mergeCell ref="A65:B65"/>
    <mergeCell ref="A64:B6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zoomScalePageLayoutView="0" workbookViewId="0" topLeftCell="A1">
      <selection activeCell="H12" sqref="F12:H12"/>
    </sheetView>
  </sheetViews>
  <sheetFormatPr defaultColWidth="9.140625" defaultRowHeight="12.75"/>
  <cols>
    <col min="1" max="1" width="54.7109375" style="0" customWidth="1"/>
    <col min="3" max="3" width="10.00390625" style="0" customWidth="1"/>
    <col min="4" max="4" width="10.140625" style="0" bestFit="1" customWidth="1"/>
  </cols>
  <sheetData>
    <row r="1" ht="18">
      <c r="A1" s="28" t="s">
        <v>88</v>
      </c>
    </row>
    <row r="2" spans="1:2" ht="18.75" thickBot="1">
      <c r="A2" s="18" t="s">
        <v>25</v>
      </c>
      <c r="B2" s="20" t="s">
        <v>32</v>
      </c>
    </row>
    <row r="3" spans="1:2" ht="18.75" thickTop="1">
      <c r="A3" s="17" t="s">
        <v>16</v>
      </c>
      <c r="B3" s="21">
        <v>700</v>
      </c>
    </row>
    <row r="4" spans="1:2" ht="18">
      <c r="A4" s="18" t="s">
        <v>17</v>
      </c>
      <c r="B4" s="22">
        <v>1</v>
      </c>
    </row>
    <row r="5" spans="1:2" ht="18">
      <c r="A5" s="18" t="s">
        <v>18</v>
      </c>
      <c r="B5" s="22">
        <v>30</v>
      </c>
    </row>
    <row r="6" spans="1:2" ht="18">
      <c r="A6" s="18" t="s">
        <v>19</v>
      </c>
      <c r="B6" s="22">
        <v>13.8</v>
      </c>
    </row>
    <row r="7" spans="1:2" ht="18">
      <c r="A7" s="18" t="s">
        <v>22</v>
      </c>
      <c r="B7" s="22">
        <v>250</v>
      </c>
    </row>
    <row r="8" spans="1:2" ht="18">
      <c r="A8" s="18" t="s">
        <v>37</v>
      </c>
      <c r="B8" s="22">
        <v>54</v>
      </c>
    </row>
    <row r="9" spans="1:2" ht="18">
      <c r="A9" s="18" t="s">
        <v>23</v>
      </c>
      <c r="B9" s="22">
        <v>45</v>
      </c>
    </row>
    <row r="10" spans="1:2" ht="18">
      <c r="A10" s="18" t="s">
        <v>21</v>
      </c>
      <c r="B10" s="22">
        <v>7.2</v>
      </c>
    </row>
    <row r="11" spans="1:2" ht="18">
      <c r="A11" s="18" t="s">
        <v>24</v>
      </c>
      <c r="B11" s="23">
        <f>SUM(B3:B10)</f>
        <v>1101</v>
      </c>
    </row>
    <row r="12" spans="1:2" ht="26.25">
      <c r="A12" s="51"/>
      <c r="B12" s="52"/>
    </row>
    <row r="13" spans="1:2" ht="18.75" thickBot="1">
      <c r="A13" s="18" t="s">
        <v>26</v>
      </c>
      <c r="B13" s="35"/>
    </row>
    <row r="14" spans="1:4" ht="18.75" thickTop="1">
      <c r="A14" s="17" t="s">
        <v>0</v>
      </c>
      <c r="B14" s="21">
        <v>10</v>
      </c>
      <c r="D14" s="1"/>
    </row>
    <row r="15" spans="1:2" ht="18">
      <c r="A15" s="18" t="s">
        <v>1</v>
      </c>
      <c r="B15" s="22">
        <v>20</v>
      </c>
    </row>
    <row r="16" spans="1:2" ht="18">
      <c r="A16" s="18" t="s">
        <v>2</v>
      </c>
      <c r="B16" s="22">
        <v>20</v>
      </c>
    </row>
    <row r="17" spans="1:2" ht="18">
      <c r="A17" s="18" t="s">
        <v>3</v>
      </c>
      <c r="B17" s="22">
        <v>2</v>
      </c>
    </row>
    <row r="18" spans="1:2" ht="18">
      <c r="A18" s="18" t="s">
        <v>4</v>
      </c>
      <c r="B18" s="22">
        <v>4</v>
      </c>
    </row>
    <row r="19" spans="1:2" ht="18">
      <c r="A19" s="18" t="s">
        <v>5</v>
      </c>
      <c r="B19" s="22">
        <v>20</v>
      </c>
    </row>
    <row r="20" spans="1:2" ht="18">
      <c r="A20" s="18" t="s">
        <v>6</v>
      </c>
      <c r="B20" s="22">
        <v>12</v>
      </c>
    </row>
    <row r="21" spans="1:10" ht="18">
      <c r="A21" s="18" t="s">
        <v>7</v>
      </c>
      <c r="B21" s="22">
        <v>7</v>
      </c>
      <c r="J21" s="24"/>
    </row>
    <row r="22" spans="1:2" ht="18">
      <c r="A22" s="18" t="s">
        <v>8</v>
      </c>
      <c r="B22" s="22">
        <v>45</v>
      </c>
    </row>
    <row r="23" spans="1:2" ht="18">
      <c r="A23" s="18" t="s">
        <v>9</v>
      </c>
      <c r="B23" s="22">
        <v>12</v>
      </c>
    </row>
    <row r="24" spans="1:2" ht="18">
      <c r="A24" s="18" t="s">
        <v>10</v>
      </c>
      <c r="B24" s="22">
        <v>6</v>
      </c>
    </row>
    <row r="25" spans="1:2" ht="18">
      <c r="A25" s="18" t="s">
        <v>36</v>
      </c>
      <c r="B25" s="22"/>
    </row>
    <row r="26" spans="1:2" ht="18">
      <c r="A26" s="18" t="s">
        <v>38</v>
      </c>
      <c r="B26" s="22">
        <v>5</v>
      </c>
    </row>
    <row r="27" spans="1:2" ht="18">
      <c r="A27" s="18" t="s">
        <v>11</v>
      </c>
      <c r="B27" s="22">
        <v>2</v>
      </c>
    </row>
    <row r="28" spans="1:2" ht="18">
      <c r="A28" s="18" t="s">
        <v>12</v>
      </c>
      <c r="B28" s="22">
        <v>34</v>
      </c>
    </row>
    <row r="29" spans="1:2" ht="18">
      <c r="A29" s="18" t="s">
        <v>13</v>
      </c>
      <c r="B29" s="22">
        <v>8.8</v>
      </c>
    </row>
    <row r="30" spans="1:2" ht="18">
      <c r="A30" s="18" t="s">
        <v>14</v>
      </c>
      <c r="B30" s="22">
        <v>3</v>
      </c>
    </row>
    <row r="31" spans="1:2" ht="18">
      <c r="A31" s="18" t="s">
        <v>28</v>
      </c>
      <c r="B31" s="22">
        <v>129</v>
      </c>
    </row>
    <row r="32" spans="1:2" ht="18">
      <c r="A32" s="18" t="s">
        <v>41</v>
      </c>
      <c r="B32" s="22">
        <v>11.6</v>
      </c>
    </row>
    <row r="33" spans="1:2" ht="18">
      <c r="A33" s="18" t="s">
        <v>29</v>
      </c>
      <c r="B33" s="22">
        <v>7.3</v>
      </c>
    </row>
    <row r="34" spans="1:2" ht="18">
      <c r="A34" s="18" t="s">
        <v>30</v>
      </c>
      <c r="B34" s="22">
        <v>7</v>
      </c>
    </row>
    <row r="35" spans="1:2" ht="18">
      <c r="A35" s="18" t="s">
        <v>31</v>
      </c>
      <c r="B35" s="22">
        <v>13</v>
      </c>
    </row>
    <row r="36" spans="1:5" ht="18">
      <c r="A36" s="19" t="s">
        <v>15</v>
      </c>
      <c r="B36" s="22">
        <v>0.9</v>
      </c>
      <c r="E36" s="27"/>
    </row>
    <row r="37" spans="1:5" ht="18">
      <c r="A37" s="19" t="s">
        <v>35</v>
      </c>
      <c r="B37" s="22">
        <v>71</v>
      </c>
      <c r="C37" s="25" t="s">
        <v>39</v>
      </c>
      <c r="E37" s="27"/>
    </row>
    <row r="38" spans="1:5" ht="18">
      <c r="A38" s="19" t="s">
        <v>89</v>
      </c>
      <c r="B38" s="22">
        <v>200</v>
      </c>
      <c r="C38" s="27" t="s">
        <v>40</v>
      </c>
      <c r="D38" s="27"/>
      <c r="E38" s="27"/>
    </row>
    <row r="39" spans="1:5" ht="18">
      <c r="A39" s="19" t="s">
        <v>27</v>
      </c>
      <c r="B39" s="23">
        <f>SUM(B14:B38)</f>
        <v>650.6</v>
      </c>
      <c r="D39" s="27"/>
      <c r="E39" s="27"/>
    </row>
    <row r="40" spans="1:2" ht="12.75">
      <c r="A40" s="2"/>
      <c r="B40" s="24"/>
    </row>
    <row r="41" spans="1:2" ht="12.75">
      <c r="A41" s="25" t="s">
        <v>90</v>
      </c>
      <c r="B41" s="26"/>
    </row>
    <row r="42" spans="1:2" ht="12.75">
      <c r="A42" s="25" t="s">
        <v>80</v>
      </c>
      <c r="B42" s="25"/>
    </row>
    <row r="43" spans="1:2" ht="15.75">
      <c r="A43" s="4"/>
      <c r="B43" s="24"/>
    </row>
    <row r="44" spans="1:2" ht="15.75">
      <c r="A44" s="5"/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  <row r="75" ht="12.75">
      <c r="B75" s="24"/>
    </row>
    <row r="76" ht="12.75">
      <c r="B76" s="24"/>
    </row>
    <row r="77" ht="12.75">
      <c r="B77" s="24"/>
    </row>
    <row r="78" ht="12.75">
      <c r="B78" s="24"/>
    </row>
    <row r="79" ht="12.75">
      <c r="B79" s="24"/>
    </row>
    <row r="80" ht="12.75">
      <c r="B80" s="24"/>
    </row>
    <row r="81" ht="12.75">
      <c r="B81" s="24"/>
    </row>
    <row r="82" ht="12.75">
      <c r="B82" s="24"/>
    </row>
    <row r="83" ht="12.75">
      <c r="B83" s="24"/>
    </row>
    <row r="84" ht="12.75">
      <c r="B84" s="24"/>
    </row>
    <row r="85" ht="12.75">
      <c r="B85" s="24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  <row r="91" ht="12.75">
      <c r="B91" s="24"/>
    </row>
    <row r="92" ht="12.75"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  <row r="234" ht="12.75">
      <c r="B234" s="24"/>
    </row>
    <row r="235" ht="12.75">
      <c r="B235" s="24"/>
    </row>
    <row r="236" ht="12.75">
      <c r="B236" s="24"/>
    </row>
    <row r="237" ht="12.75">
      <c r="B237" s="24"/>
    </row>
    <row r="238" ht="12.75">
      <c r="B238" s="24"/>
    </row>
    <row r="239" ht="12.75">
      <c r="B239" s="24"/>
    </row>
    <row r="240" ht="12.75">
      <c r="B240" s="24"/>
    </row>
    <row r="241" ht="12.75">
      <c r="B241" s="24"/>
    </row>
    <row r="242" ht="12.75">
      <c r="B242" s="24"/>
    </row>
    <row r="243" ht="12.75">
      <c r="B243" s="24"/>
    </row>
    <row r="244" ht="12.75">
      <c r="B244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28">
      <selection activeCell="A28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6" width="9.140625" style="2" customWidth="1"/>
    <col min="7" max="7" width="10.00390625" style="2" bestFit="1" customWidth="1"/>
    <col min="8" max="16384" width="9.140625" style="2" customWidth="1"/>
  </cols>
  <sheetData>
    <row r="1" spans="1:3" ht="19.5" thickBot="1">
      <c r="A1" s="101" t="s">
        <v>26</v>
      </c>
      <c r="B1" s="102"/>
      <c r="C1" s="100" t="s">
        <v>165</v>
      </c>
    </row>
    <row r="2" spans="1:3" ht="19.5">
      <c r="A2" s="185" t="s">
        <v>367</v>
      </c>
      <c r="B2" s="187"/>
      <c r="C2" s="91">
        <v>5368</v>
      </c>
    </row>
    <row r="3" spans="1:3" ht="19.5">
      <c r="A3" s="185" t="s">
        <v>368</v>
      </c>
      <c r="B3" s="186"/>
      <c r="C3" s="91">
        <f>SUM(C4:C4)</f>
        <v>13350</v>
      </c>
    </row>
    <row r="4" spans="2:3" ht="18.75">
      <c r="B4" s="8" t="s">
        <v>369</v>
      </c>
      <c r="C4" s="66">
        <v>13350</v>
      </c>
    </row>
    <row r="5" spans="1:3" ht="19.5">
      <c r="A5" s="185" t="s">
        <v>257</v>
      </c>
      <c r="B5" s="186"/>
      <c r="C5" s="91">
        <f>SUM(C6:C10)</f>
        <v>34731.12</v>
      </c>
    </row>
    <row r="6" spans="2:3" ht="18.75">
      <c r="B6" s="8" t="s">
        <v>261</v>
      </c>
      <c r="C6" s="66">
        <v>9298.12</v>
      </c>
    </row>
    <row r="7" spans="2:3" ht="18.75">
      <c r="B7" s="8" t="s">
        <v>264</v>
      </c>
      <c r="C7" s="66">
        <v>3600</v>
      </c>
    </row>
    <row r="8" spans="2:3" ht="18.75">
      <c r="B8" s="8" t="s">
        <v>259</v>
      </c>
      <c r="C8" s="66">
        <v>16721</v>
      </c>
    </row>
    <row r="9" spans="2:3" ht="18.75">
      <c r="B9" s="8" t="s">
        <v>370</v>
      </c>
      <c r="C9" s="66">
        <v>5012</v>
      </c>
    </row>
    <row r="10" spans="2:3" ht="18.75">
      <c r="B10" s="8" t="s">
        <v>258</v>
      </c>
      <c r="C10" s="66">
        <v>100</v>
      </c>
    </row>
    <row r="11" spans="1:3" ht="19.5">
      <c r="A11" s="185" t="s">
        <v>384</v>
      </c>
      <c r="B11" s="186"/>
      <c r="C11" s="91">
        <v>600</v>
      </c>
    </row>
    <row r="12" spans="1:3" ht="19.5">
      <c r="A12" s="185" t="s">
        <v>143</v>
      </c>
      <c r="B12" s="186"/>
      <c r="C12" s="91">
        <f>SUM(C13:C15)</f>
        <v>11555</v>
      </c>
    </row>
    <row r="13" spans="2:3" ht="18.75">
      <c r="B13" s="8" t="s">
        <v>264</v>
      </c>
      <c r="C13" s="66">
        <v>3528</v>
      </c>
    </row>
    <row r="14" spans="2:3" ht="18.75">
      <c r="B14" s="98" t="s">
        <v>337</v>
      </c>
      <c r="C14" s="66">
        <v>7803</v>
      </c>
    </row>
    <row r="15" spans="2:3" ht="18.75">
      <c r="B15" s="98" t="s">
        <v>385</v>
      </c>
      <c r="C15" s="66">
        <v>224</v>
      </c>
    </row>
    <row r="16" spans="1:3" ht="19.5">
      <c r="A16" s="185" t="s">
        <v>268</v>
      </c>
      <c r="B16" s="186"/>
      <c r="C16" s="91">
        <f>SUM(C17:C17)</f>
        <v>4000</v>
      </c>
    </row>
    <row r="17" spans="2:3" ht="18.75">
      <c r="B17" s="98" t="s">
        <v>264</v>
      </c>
      <c r="C17" s="66">
        <v>4000</v>
      </c>
    </row>
    <row r="18" spans="1:3" ht="19.5">
      <c r="A18" s="185" t="s">
        <v>275</v>
      </c>
      <c r="B18" s="186"/>
      <c r="C18" s="91">
        <f>SUM(C19:C24)</f>
        <v>44324</v>
      </c>
    </row>
    <row r="19" spans="1:3" ht="19.5">
      <c r="A19" s="92"/>
      <c r="B19" s="8" t="s">
        <v>386</v>
      </c>
      <c r="C19" s="66">
        <v>28000</v>
      </c>
    </row>
    <row r="20" spans="1:3" ht="19.5">
      <c r="A20" s="92"/>
      <c r="B20" s="8" t="s">
        <v>387</v>
      </c>
      <c r="C20" s="66">
        <v>10000</v>
      </c>
    </row>
    <row r="21" spans="2:3" ht="18.75">
      <c r="B21" s="8" t="s">
        <v>276</v>
      </c>
      <c r="C21" s="66">
        <v>474</v>
      </c>
    </row>
    <row r="22" spans="2:3" ht="18.75">
      <c r="B22" s="8" t="s">
        <v>277</v>
      </c>
      <c r="C22" s="66">
        <v>700</v>
      </c>
    </row>
    <row r="23" spans="2:3" ht="18.75">
      <c r="B23" s="8" t="s">
        <v>278</v>
      </c>
      <c r="C23" s="66">
        <v>4134</v>
      </c>
    </row>
    <row r="24" spans="2:3" ht="18.75">
      <c r="B24" s="98" t="s">
        <v>371</v>
      </c>
      <c r="C24" s="66">
        <v>1016</v>
      </c>
    </row>
    <row r="25" spans="1:9" ht="19.5">
      <c r="A25" s="185" t="s">
        <v>291</v>
      </c>
      <c r="B25" s="185"/>
      <c r="C25" s="91">
        <f>SUM(C26:C26)</f>
        <v>5582.17</v>
      </c>
      <c r="G25" s="94"/>
      <c r="H25" s="94"/>
      <c r="I25" s="94"/>
    </row>
    <row r="26" spans="1:9" ht="19.5">
      <c r="A26" s="92"/>
      <c r="B26" s="98" t="s">
        <v>261</v>
      </c>
      <c r="C26" s="66">
        <v>5582.17</v>
      </c>
      <c r="G26" s="94"/>
      <c r="H26" s="94"/>
      <c r="I26" s="94"/>
    </row>
    <row r="27" spans="1:9" ht="19.5">
      <c r="A27" s="185" t="s">
        <v>338</v>
      </c>
      <c r="B27" s="186"/>
      <c r="C27" s="91">
        <f>SUM(C28:C29)</f>
        <v>43333</v>
      </c>
      <c r="G27" s="94"/>
      <c r="H27" s="94"/>
      <c r="I27" s="94"/>
    </row>
    <row r="28" spans="1:9" ht="19.5">
      <c r="A28" s="97"/>
      <c r="B28" s="8" t="s">
        <v>388</v>
      </c>
      <c r="C28" s="66">
        <v>42534</v>
      </c>
      <c r="G28" s="94"/>
      <c r="H28" s="94"/>
      <c r="I28" s="94"/>
    </row>
    <row r="29" spans="1:9" ht="19.5">
      <c r="A29" s="97"/>
      <c r="B29" s="8" t="s">
        <v>303</v>
      </c>
      <c r="C29" s="66">
        <v>799</v>
      </c>
      <c r="G29" s="94"/>
      <c r="H29" s="94"/>
      <c r="I29" s="94"/>
    </row>
    <row r="30" spans="1:9" ht="19.5">
      <c r="A30" s="185" t="s">
        <v>372</v>
      </c>
      <c r="B30" s="186"/>
      <c r="C30" s="91">
        <f>SUM(C31:C32)</f>
        <v>21274</v>
      </c>
      <c r="G30" s="94"/>
      <c r="H30" s="94"/>
      <c r="I30" s="94"/>
    </row>
    <row r="31" spans="1:9" ht="19.5">
      <c r="A31" s="92"/>
      <c r="B31" s="8" t="s">
        <v>389</v>
      </c>
      <c r="C31" s="66">
        <v>8458</v>
      </c>
      <c r="G31" s="94"/>
      <c r="H31" s="94"/>
      <c r="I31" s="94"/>
    </row>
    <row r="32" spans="1:9" ht="19.5">
      <c r="A32" s="92"/>
      <c r="B32" s="98" t="s">
        <v>374</v>
      </c>
      <c r="C32" s="66">
        <v>12816</v>
      </c>
      <c r="G32" s="94"/>
      <c r="H32" s="94"/>
      <c r="I32" s="94"/>
    </row>
    <row r="33" spans="1:9" ht="19.5">
      <c r="A33" s="185" t="s">
        <v>304</v>
      </c>
      <c r="B33" s="186"/>
      <c r="C33" s="91">
        <v>2024</v>
      </c>
      <c r="G33" s="94"/>
      <c r="H33" s="94"/>
      <c r="I33" s="94"/>
    </row>
    <row r="34" spans="1:9" ht="19.5">
      <c r="A34" s="185" t="s">
        <v>153</v>
      </c>
      <c r="B34" s="186"/>
      <c r="C34" s="91">
        <f>SUM(C35:C37)</f>
        <v>6420</v>
      </c>
      <c r="G34" s="94"/>
      <c r="H34" s="94"/>
      <c r="I34" s="94"/>
    </row>
    <row r="35" spans="1:9" ht="19.5">
      <c r="A35" s="92"/>
      <c r="B35" s="8" t="s">
        <v>264</v>
      </c>
      <c r="C35" s="66">
        <v>3445</v>
      </c>
      <c r="G35" s="94"/>
      <c r="H35" s="94"/>
      <c r="I35" s="94"/>
    </row>
    <row r="36" spans="1:9" ht="19.5">
      <c r="A36" s="92"/>
      <c r="B36" s="8" t="s">
        <v>375</v>
      </c>
      <c r="C36" s="66">
        <v>1385</v>
      </c>
      <c r="G36" s="94"/>
      <c r="H36" s="94"/>
      <c r="I36" s="94"/>
    </row>
    <row r="37" spans="1:9" ht="19.5">
      <c r="A37" s="92"/>
      <c r="B37" s="8" t="s">
        <v>383</v>
      </c>
      <c r="C37" s="66">
        <v>1590</v>
      </c>
      <c r="G37" s="94"/>
      <c r="H37" s="94"/>
      <c r="I37" s="94"/>
    </row>
    <row r="38" spans="1:3" ht="19.5">
      <c r="A38" s="185" t="s">
        <v>313</v>
      </c>
      <c r="B38" s="186"/>
      <c r="C38" s="91">
        <f>SUM(C39:C49)</f>
        <v>92251.94</v>
      </c>
    </row>
    <row r="39" spans="1:3" ht="19.5">
      <c r="A39" s="92"/>
      <c r="B39" s="8" t="s">
        <v>377</v>
      </c>
      <c r="C39" s="66">
        <v>6769</v>
      </c>
    </row>
    <row r="40" spans="1:3" ht="19.5">
      <c r="A40" s="92"/>
      <c r="B40" s="8" t="s">
        <v>378</v>
      </c>
      <c r="C40" s="66">
        <v>624</v>
      </c>
    </row>
    <row r="41" spans="1:3" ht="19.5">
      <c r="A41" s="92"/>
      <c r="B41" s="8" t="s">
        <v>379</v>
      </c>
      <c r="C41" s="66">
        <v>2864</v>
      </c>
    </row>
    <row r="42" spans="2:3" ht="18.75">
      <c r="B42" s="8" t="s">
        <v>376</v>
      </c>
      <c r="C42" s="66">
        <v>2700</v>
      </c>
    </row>
    <row r="43" spans="2:3" ht="18.75">
      <c r="B43" s="8" t="s">
        <v>315</v>
      </c>
      <c r="C43" s="66">
        <v>1849</v>
      </c>
    </row>
    <row r="44" spans="2:3" ht="18.75">
      <c r="B44" s="8" t="s">
        <v>391</v>
      </c>
      <c r="C44" s="66">
        <v>1517</v>
      </c>
    </row>
    <row r="45" spans="2:3" ht="18.75">
      <c r="B45" s="8" t="s">
        <v>316</v>
      </c>
      <c r="C45" s="66">
        <v>21737.7</v>
      </c>
    </row>
    <row r="46" spans="2:3" ht="18.75">
      <c r="B46" s="8" t="s">
        <v>317</v>
      </c>
      <c r="C46" s="66">
        <v>16706.24</v>
      </c>
    </row>
    <row r="47" spans="2:3" ht="18.75">
      <c r="B47" s="8" t="s">
        <v>380</v>
      </c>
      <c r="C47" s="66">
        <v>708</v>
      </c>
    </row>
    <row r="48" spans="2:3" ht="18.75">
      <c r="B48" s="98" t="s">
        <v>340</v>
      </c>
      <c r="C48" s="66">
        <v>6777</v>
      </c>
    </row>
    <row r="49" spans="2:3" ht="18.75">
      <c r="B49" s="98" t="s">
        <v>390</v>
      </c>
      <c r="C49" s="66">
        <v>30000</v>
      </c>
    </row>
    <row r="50" spans="1:5" ht="19.5">
      <c r="A50" s="185" t="s">
        <v>187</v>
      </c>
      <c r="B50" s="186"/>
      <c r="C50" s="91">
        <v>125568</v>
      </c>
      <c r="E50" s="50"/>
    </row>
    <row r="51" spans="1:3" ht="19.5">
      <c r="A51" s="185" t="s">
        <v>324</v>
      </c>
      <c r="B51" s="186"/>
      <c r="C51" s="91">
        <f>SUM(C52:C63)</f>
        <v>370288.07</v>
      </c>
    </row>
    <row r="52" spans="1:3" ht="19.5">
      <c r="A52" s="92"/>
      <c r="B52" s="8" t="s">
        <v>264</v>
      </c>
      <c r="C52" s="66">
        <v>44000</v>
      </c>
    </row>
    <row r="53" spans="2:5" ht="18.75">
      <c r="B53" s="8" t="s">
        <v>325</v>
      </c>
      <c r="C53" s="66">
        <v>6420</v>
      </c>
      <c r="D53" s="50"/>
      <c r="E53" s="50"/>
    </row>
    <row r="54" spans="2:5" ht="18.75">
      <c r="B54" s="8" t="s">
        <v>328</v>
      </c>
      <c r="C54" s="66">
        <v>7344.47</v>
      </c>
      <c r="D54" s="50"/>
      <c r="E54" s="50"/>
    </row>
    <row r="55" spans="2:5" ht="18.75">
      <c r="B55" s="8" t="s">
        <v>392</v>
      </c>
      <c r="C55" s="66">
        <v>8316</v>
      </c>
      <c r="D55" s="50"/>
      <c r="E55" s="50"/>
    </row>
    <row r="56" spans="2:5" ht="18.75">
      <c r="B56" s="8" t="s">
        <v>285</v>
      </c>
      <c r="C56" s="66">
        <v>580</v>
      </c>
      <c r="D56" s="50"/>
      <c r="E56" s="50"/>
    </row>
    <row r="57" spans="2:5" ht="18.75">
      <c r="B57" s="8" t="s">
        <v>341</v>
      </c>
      <c r="C57" s="66">
        <v>500</v>
      </c>
      <c r="D57" s="50"/>
      <c r="E57" s="50"/>
    </row>
    <row r="58" spans="2:5" ht="18.75">
      <c r="B58" s="8" t="s">
        <v>332</v>
      </c>
      <c r="C58" s="66">
        <v>4864.6</v>
      </c>
      <c r="D58" s="50"/>
      <c r="E58" s="50"/>
    </row>
    <row r="59" spans="2:5" ht="18.75">
      <c r="B59" s="8" t="s">
        <v>393</v>
      </c>
      <c r="C59" s="66">
        <v>9256</v>
      </c>
      <c r="D59" s="50"/>
      <c r="E59" s="50"/>
    </row>
    <row r="60" spans="2:5" ht="18.75">
      <c r="B60" s="8" t="s">
        <v>333</v>
      </c>
      <c r="C60" s="66">
        <v>31465</v>
      </c>
      <c r="D60" s="50"/>
      <c r="E60" s="50"/>
    </row>
    <row r="61" spans="2:5" ht="18.75">
      <c r="B61" s="8" t="s">
        <v>394</v>
      </c>
      <c r="C61" s="66">
        <v>142</v>
      </c>
      <c r="D61" s="50"/>
      <c r="E61" s="50"/>
    </row>
    <row r="62" spans="2:5" ht="18.75">
      <c r="B62" s="10" t="s">
        <v>334</v>
      </c>
      <c r="C62" s="66">
        <v>2420</v>
      </c>
      <c r="D62" s="50"/>
      <c r="E62" s="50"/>
    </row>
    <row r="63" spans="2:5" ht="18.75">
      <c r="B63" s="99" t="s">
        <v>335</v>
      </c>
      <c r="C63" s="66">
        <v>254980</v>
      </c>
      <c r="D63" s="50"/>
      <c r="E63" s="50"/>
    </row>
    <row r="64" spans="1:4" ht="19.5">
      <c r="A64" s="185" t="s">
        <v>24</v>
      </c>
      <c r="B64" s="186"/>
      <c r="C64" s="66">
        <f>SUM(C2+C3+C33+C34+C5+C12+C16+C18+C25+C27+C30+C38+C50+C51)</f>
        <v>780069.3</v>
      </c>
      <c r="D64" s="71"/>
    </row>
    <row r="65" spans="2:5" ht="197.25" customHeight="1" thickBot="1">
      <c r="B65" s="50"/>
      <c r="C65" s="65"/>
      <c r="E65" s="50"/>
    </row>
    <row r="66" spans="1:3" ht="19.5" thickBot="1">
      <c r="A66" s="101" t="s">
        <v>342</v>
      </c>
      <c r="B66" s="102"/>
      <c r="C66" s="100" t="s">
        <v>165</v>
      </c>
    </row>
    <row r="67" spans="1:5" ht="28.5" customHeight="1">
      <c r="A67" s="188" t="s">
        <v>343</v>
      </c>
      <c r="B67" s="187"/>
      <c r="C67" s="105">
        <v>1006764.41</v>
      </c>
      <c r="E67" s="50"/>
    </row>
    <row r="68" spans="1:5" ht="28.5" customHeight="1">
      <c r="A68" s="185" t="s">
        <v>136</v>
      </c>
      <c r="B68" s="186"/>
      <c r="C68" s="105">
        <v>27200</v>
      </c>
      <c r="E68" s="50"/>
    </row>
    <row r="69" spans="1:5" ht="28.5" customHeight="1">
      <c r="A69" s="185" t="s">
        <v>381</v>
      </c>
      <c r="B69" s="186"/>
      <c r="C69" s="105">
        <v>51744</v>
      </c>
      <c r="E69" s="50"/>
    </row>
    <row r="70" spans="1:5" ht="28.5" customHeight="1">
      <c r="A70" s="185" t="s">
        <v>130</v>
      </c>
      <c r="B70" s="186"/>
      <c r="C70" s="105">
        <v>1558</v>
      </c>
      <c r="E70" s="50"/>
    </row>
    <row r="71" spans="1:5" ht="28.5" customHeight="1">
      <c r="A71" s="185" t="s">
        <v>132</v>
      </c>
      <c r="B71" s="186"/>
      <c r="C71" s="90">
        <v>3299</v>
      </c>
      <c r="E71" s="50"/>
    </row>
    <row r="72" spans="1:3" ht="19.5">
      <c r="A72" s="185" t="s">
        <v>352</v>
      </c>
      <c r="B72" s="185"/>
      <c r="C72" s="91">
        <v>373060</v>
      </c>
    </row>
    <row r="73" spans="1:3" ht="19.5">
      <c r="A73" s="185" t="s">
        <v>395</v>
      </c>
      <c r="B73" s="185"/>
      <c r="C73" s="91">
        <v>36610</v>
      </c>
    </row>
    <row r="74" spans="1:3" ht="19.5">
      <c r="A74" s="185" t="s">
        <v>281</v>
      </c>
      <c r="B74" s="186"/>
      <c r="C74" s="91">
        <f>SUM(C75:C75)</f>
        <v>1200</v>
      </c>
    </row>
    <row r="75" spans="1:3" ht="19.5">
      <c r="A75" s="92"/>
      <c r="B75" s="98" t="s">
        <v>355</v>
      </c>
      <c r="C75" s="66">
        <v>1200</v>
      </c>
    </row>
    <row r="76" spans="1:7" ht="19.5">
      <c r="A76" s="185" t="s">
        <v>357</v>
      </c>
      <c r="B76" s="186"/>
      <c r="C76" s="91">
        <v>45133.5</v>
      </c>
      <c r="G76" s="71"/>
    </row>
    <row r="77" spans="1:3" ht="19.5">
      <c r="A77" s="185" t="s">
        <v>361</v>
      </c>
      <c r="B77" s="186"/>
      <c r="C77" s="91">
        <v>9820</v>
      </c>
    </row>
    <row r="78" spans="1:3" ht="19.5">
      <c r="A78" s="185" t="s">
        <v>324</v>
      </c>
      <c r="B78" s="186"/>
      <c r="C78" s="91">
        <f>SUM(C79:C82)</f>
        <v>13277.03</v>
      </c>
    </row>
    <row r="79" spans="1:3" ht="19.5">
      <c r="A79" s="92"/>
      <c r="B79" s="8" t="s">
        <v>366</v>
      </c>
      <c r="C79" s="66">
        <v>4488</v>
      </c>
    </row>
    <row r="80" spans="1:3" ht="19.5">
      <c r="A80" s="92"/>
      <c r="B80" s="8" t="s">
        <v>396</v>
      </c>
      <c r="C80" s="66">
        <v>4700</v>
      </c>
    </row>
    <row r="81" spans="2:3" ht="18.75">
      <c r="B81" s="8" t="s">
        <v>362</v>
      </c>
      <c r="C81" s="66">
        <v>159.03</v>
      </c>
    </row>
    <row r="82" spans="2:3" ht="18.75">
      <c r="B82" s="98" t="s">
        <v>382</v>
      </c>
      <c r="C82" s="66">
        <v>3930</v>
      </c>
    </row>
    <row r="83" spans="1:3" ht="19.5">
      <c r="A83" s="185" t="s">
        <v>24</v>
      </c>
      <c r="B83" s="186"/>
      <c r="C83" s="91">
        <f>SUM(C67+C73+C68+C69+C70+C71+C72+C74+C76+C77+C78)</f>
        <v>1569665.9400000002</v>
      </c>
    </row>
  </sheetData>
  <sheetProtection/>
  <mergeCells count="28">
    <mergeCell ref="A2:B2"/>
    <mergeCell ref="A3:B3"/>
    <mergeCell ref="A5:B5"/>
    <mergeCell ref="A12:B12"/>
    <mergeCell ref="A16:B16"/>
    <mergeCell ref="A18:B18"/>
    <mergeCell ref="A25:B25"/>
    <mergeCell ref="A27:B27"/>
    <mergeCell ref="A30:B30"/>
    <mergeCell ref="A33:B33"/>
    <mergeCell ref="A34:B34"/>
    <mergeCell ref="A38:B38"/>
    <mergeCell ref="A50:B50"/>
    <mergeCell ref="A51:B51"/>
    <mergeCell ref="A64:B64"/>
    <mergeCell ref="A67:B67"/>
    <mergeCell ref="A68:B68"/>
    <mergeCell ref="A69:B69"/>
    <mergeCell ref="A78:B78"/>
    <mergeCell ref="A83:B83"/>
    <mergeCell ref="A11:B11"/>
    <mergeCell ref="A73:B73"/>
    <mergeCell ref="A70:B70"/>
    <mergeCell ref="A71:B71"/>
    <mergeCell ref="A72:B72"/>
    <mergeCell ref="A74:B74"/>
    <mergeCell ref="A76:B76"/>
    <mergeCell ref="A77:B7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7">
      <selection activeCell="E76" sqref="E76:E79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23.140625" style="2" customWidth="1"/>
    <col min="6" max="6" width="9.140625" style="2" customWidth="1"/>
    <col min="7" max="7" width="10.00390625" style="2" bestFit="1" customWidth="1"/>
    <col min="8" max="16384" width="9.140625" style="2" customWidth="1"/>
  </cols>
  <sheetData>
    <row r="1" spans="1:3" ht="19.5" thickBot="1">
      <c r="A1" s="101" t="s">
        <v>26</v>
      </c>
      <c r="B1" s="102"/>
      <c r="C1" s="100" t="s">
        <v>165</v>
      </c>
    </row>
    <row r="2" spans="1:3" ht="19.5">
      <c r="A2" s="185" t="s">
        <v>367</v>
      </c>
      <c r="B2" s="187"/>
      <c r="C2" s="91">
        <v>13868</v>
      </c>
    </row>
    <row r="3" spans="1:3" ht="19.5">
      <c r="A3" s="185" t="s">
        <v>415</v>
      </c>
      <c r="B3" s="187"/>
      <c r="C3" s="91">
        <v>40000</v>
      </c>
    </row>
    <row r="4" spans="1:3" ht="19.5">
      <c r="A4" s="185" t="s">
        <v>368</v>
      </c>
      <c r="B4" s="186"/>
      <c r="C4" s="91">
        <f>SUM(C5:C6)</f>
        <v>60025</v>
      </c>
    </row>
    <row r="5" spans="2:3" ht="18.75">
      <c r="B5" s="8" t="s">
        <v>369</v>
      </c>
      <c r="C5" s="66">
        <v>17125</v>
      </c>
    </row>
    <row r="6" spans="2:3" ht="18.75">
      <c r="B6" s="8" t="s">
        <v>416</v>
      </c>
      <c r="C6" s="66">
        <v>42900</v>
      </c>
    </row>
    <row r="7" spans="1:3" ht="19.5">
      <c r="A7" s="185" t="s">
        <v>257</v>
      </c>
      <c r="B7" s="186"/>
      <c r="C7" s="91">
        <f>SUM(C8:C13)</f>
        <v>42325.12</v>
      </c>
    </row>
    <row r="8" spans="2:3" ht="18.75">
      <c r="B8" s="8" t="s">
        <v>261</v>
      </c>
      <c r="C8" s="66">
        <v>12568.12</v>
      </c>
    </row>
    <row r="9" spans="2:3" ht="18.75">
      <c r="B9" s="8" t="s">
        <v>264</v>
      </c>
      <c r="C9" s="66">
        <v>3600</v>
      </c>
    </row>
    <row r="10" spans="2:3" ht="18.75">
      <c r="B10" s="8" t="s">
        <v>259</v>
      </c>
      <c r="C10" s="66">
        <v>21945</v>
      </c>
    </row>
    <row r="11" spans="2:3" ht="18.75">
      <c r="B11" s="8" t="s">
        <v>370</v>
      </c>
      <c r="C11" s="66">
        <v>1645</v>
      </c>
    </row>
    <row r="12" spans="2:3" ht="18.75">
      <c r="B12" s="8" t="s">
        <v>416</v>
      </c>
      <c r="C12" s="66">
        <v>2467</v>
      </c>
    </row>
    <row r="13" spans="2:3" ht="18.75">
      <c r="B13" s="8" t="s">
        <v>258</v>
      </c>
      <c r="C13" s="66">
        <v>100</v>
      </c>
    </row>
    <row r="14" spans="1:3" ht="19.5">
      <c r="A14" s="185" t="s">
        <v>384</v>
      </c>
      <c r="B14" s="186"/>
      <c r="C14" s="91">
        <v>600</v>
      </c>
    </row>
    <row r="15" spans="1:3" ht="19.5">
      <c r="A15" s="185" t="s">
        <v>143</v>
      </c>
      <c r="B15" s="186"/>
      <c r="C15" s="91">
        <f>SUM(C16:C18)</f>
        <v>12731</v>
      </c>
    </row>
    <row r="16" spans="2:3" ht="18.75">
      <c r="B16" s="8" t="s">
        <v>264</v>
      </c>
      <c r="C16" s="66">
        <v>4704</v>
      </c>
    </row>
    <row r="17" spans="2:3" ht="18.75">
      <c r="B17" s="98" t="s">
        <v>337</v>
      </c>
      <c r="C17" s="66">
        <v>7803</v>
      </c>
    </row>
    <row r="18" spans="2:3" ht="18.75">
      <c r="B18" s="98" t="s">
        <v>385</v>
      </c>
      <c r="C18" s="66">
        <v>224</v>
      </c>
    </row>
    <row r="19" spans="1:3" ht="19.5">
      <c r="A19" s="185" t="s">
        <v>268</v>
      </c>
      <c r="B19" s="186"/>
      <c r="C19" s="91">
        <f>SUM(C20:C20)</f>
        <v>4000</v>
      </c>
    </row>
    <row r="20" spans="2:3" ht="18.75">
      <c r="B20" s="98" t="s">
        <v>264</v>
      </c>
      <c r="C20" s="66">
        <v>4000</v>
      </c>
    </row>
    <row r="21" spans="1:3" ht="19.5">
      <c r="A21" s="185" t="s">
        <v>275</v>
      </c>
      <c r="B21" s="186"/>
      <c r="C21" s="91">
        <f>SUM(C22:C29)</f>
        <v>46958</v>
      </c>
    </row>
    <row r="22" spans="1:3" ht="19.5">
      <c r="A22" s="92"/>
      <c r="B22" s="8" t="s">
        <v>386</v>
      </c>
      <c r="C22" s="66">
        <v>28000</v>
      </c>
    </row>
    <row r="23" spans="1:3" ht="19.5">
      <c r="A23" s="92"/>
      <c r="B23" s="8" t="s">
        <v>387</v>
      </c>
      <c r="C23" s="66">
        <v>10000</v>
      </c>
    </row>
    <row r="24" spans="2:3" ht="18.75">
      <c r="B24" s="8" t="s">
        <v>276</v>
      </c>
      <c r="C24" s="66">
        <v>474</v>
      </c>
    </row>
    <row r="25" spans="2:3" ht="18.75">
      <c r="B25" s="8" t="s">
        <v>277</v>
      </c>
      <c r="C25" s="66">
        <v>700</v>
      </c>
    </row>
    <row r="26" spans="2:3" ht="18.75">
      <c r="B26" s="8" t="s">
        <v>278</v>
      </c>
      <c r="C26" s="66">
        <v>4134</v>
      </c>
    </row>
    <row r="27" spans="2:3" ht="18.75">
      <c r="B27" s="98" t="s">
        <v>371</v>
      </c>
      <c r="C27" s="66">
        <v>1016</v>
      </c>
    </row>
    <row r="28" spans="2:3" ht="18.75">
      <c r="B28" s="98" t="s">
        <v>421</v>
      </c>
      <c r="C28" s="66">
        <v>426</v>
      </c>
    </row>
    <row r="29" spans="2:3" ht="18.75">
      <c r="B29" s="98" t="s">
        <v>422</v>
      </c>
      <c r="C29" s="66">
        <v>2208</v>
      </c>
    </row>
    <row r="30" spans="1:9" ht="19.5">
      <c r="A30" s="185" t="s">
        <v>291</v>
      </c>
      <c r="B30" s="185"/>
      <c r="C30" s="91">
        <f>SUM(C31:C32)</f>
        <v>242509.17</v>
      </c>
      <c r="G30" s="94"/>
      <c r="H30" s="94"/>
      <c r="I30" s="94"/>
    </row>
    <row r="31" spans="1:9" ht="19.5">
      <c r="A31" s="92"/>
      <c r="B31" s="98" t="s">
        <v>261</v>
      </c>
      <c r="C31" s="66">
        <v>7472.17</v>
      </c>
      <c r="G31" s="94"/>
      <c r="H31" s="94"/>
      <c r="I31" s="94"/>
    </row>
    <row r="32" spans="1:9" ht="19.5">
      <c r="A32" s="92"/>
      <c r="B32" s="98" t="s">
        <v>417</v>
      </c>
      <c r="C32" s="66">
        <v>235037</v>
      </c>
      <c r="G32" s="94"/>
      <c r="H32" s="94"/>
      <c r="I32" s="94"/>
    </row>
    <row r="33" spans="1:9" ht="19.5">
      <c r="A33" s="185" t="s">
        <v>338</v>
      </c>
      <c r="B33" s="186"/>
      <c r="C33" s="91">
        <f>SUM(C34:C35)</f>
        <v>55268</v>
      </c>
      <c r="G33" s="94"/>
      <c r="H33" s="94"/>
      <c r="I33" s="94"/>
    </row>
    <row r="34" spans="1:9" ht="19.5">
      <c r="A34" s="97"/>
      <c r="B34" s="8" t="s">
        <v>388</v>
      </c>
      <c r="C34" s="66">
        <v>54469</v>
      </c>
      <c r="G34" s="94"/>
      <c r="H34" s="94"/>
      <c r="I34" s="94"/>
    </row>
    <row r="35" spans="1:9" ht="19.5">
      <c r="A35" s="97"/>
      <c r="B35" s="8" t="s">
        <v>303</v>
      </c>
      <c r="C35" s="66">
        <v>799</v>
      </c>
      <c r="G35" s="94"/>
      <c r="H35" s="94"/>
      <c r="I35" s="94"/>
    </row>
    <row r="36" spans="1:9" ht="19.5">
      <c r="A36" s="185" t="s">
        <v>372</v>
      </c>
      <c r="B36" s="186"/>
      <c r="C36" s="91">
        <f>SUM(C37:C38)</f>
        <v>28154</v>
      </c>
      <c r="G36" s="94"/>
      <c r="H36" s="94"/>
      <c r="I36" s="94"/>
    </row>
    <row r="37" spans="1:9" ht="19.5">
      <c r="A37" s="92"/>
      <c r="B37" s="8" t="s">
        <v>389</v>
      </c>
      <c r="C37" s="66">
        <v>8458</v>
      </c>
      <c r="G37" s="94"/>
      <c r="H37" s="94"/>
      <c r="I37" s="94"/>
    </row>
    <row r="38" spans="1:9" ht="19.5">
      <c r="A38" s="92"/>
      <c r="B38" s="98" t="s">
        <v>374</v>
      </c>
      <c r="C38" s="66">
        <v>19696</v>
      </c>
      <c r="G38" s="94"/>
      <c r="H38" s="94"/>
      <c r="I38" s="94"/>
    </row>
    <row r="39" spans="1:9" ht="19.5">
      <c r="A39" s="185" t="s">
        <v>304</v>
      </c>
      <c r="B39" s="186"/>
      <c r="C39" s="91">
        <v>3496</v>
      </c>
      <c r="G39" s="94"/>
      <c r="H39" s="94"/>
      <c r="I39" s="94"/>
    </row>
    <row r="40" spans="1:9" ht="19.5">
      <c r="A40" s="185" t="s">
        <v>153</v>
      </c>
      <c r="B40" s="186"/>
      <c r="C40" s="91">
        <f>SUM(C41:C43)</f>
        <v>7440</v>
      </c>
      <c r="G40" s="94"/>
      <c r="H40" s="94"/>
      <c r="I40" s="94"/>
    </row>
    <row r="41" spans="1:9" ht="19.5">
      <c r="A41" s="92"/>
      <c r="B41" s="8" t="s">
        <v>264</v>
      </c>
      <c r="C41" s="66">
        <v>3965</v>
      </c>
      <c r="G41" s="94"/>
      <c r="H41" s="94"/>
      <c r="I41" s="94"/>
    </row>
    <row r="42" spans="1:9" ht="19.5">
      <c r="A42" s="92"/>
      <c r="B42" s="8" t="s">
        <v>375</v>
      </c>
      <c r="C42" s="66">
        <v>1885</v>
      </c>
      <c r="G42" s="94"/>
      <c r="H42" s="94"/>
      <c r="I42" s="94"/>
    </row>
    <row r="43" spans="1:9" ht="19.5">
      <c r="A43" s="92"/>
      <c r="B43" s="8" t="s">
        <v>383</v>
      </c>
      <c r="C43" s="66">
        <v>1590</v>
      </c>
      <c r="G43" s="94"/>
      <c r="H43" s="94"/>
      <c r="I43" s="94"/>
    </row>
    <row r="44" spans="1:3" ht="19.5">
      <c r="A44" s="185" t="s">
        <v>313</v>
      </c>
      <c r="B44" s="186"/>
      <c r="C44" s="91">
        <f>SUM(C45:C56)</f>
        <v>105899.94</v>
      </c>
    </row>
    <row r="45" spans="1:3" ht="19.5">
      <c r="A45" s="92"/>
      <c r="B45" s="8" t="s">
        <v>377</v>
      </c>
      <c r="C45" s="66">
        <v>6769</v>
      </c>
    </row>
    <row r="46" spans="1:3" ht="19.5">
      <c r="A46" s="92"/>
      <c r="B46" s="8" t="s">
        <v>378</v>
      </c>
      <c r="C46" s="106">
        <v>624</v>
      </c>
    </row>
    <row r="47" spans="1:3" ht="19.5">
      <c r="A47" s="92"/>
      <c r="B47" s="8" t="s">
        <v>379</v>
      </c>
      <c r="C47" s="106">
        <v>2864</v>
      </c>
    </row>
    <row r="48" spans="2:3" ht="18.75">
      <c r="B48" s="8" t="s">
        <v>376</v>
      </c>
      <c r="C48" s="106">
        <v>2700</v>
      </c>
    </row>
    <row r="49" spans="2:3" ht="18.75">
      <c r="B49" s="8" t="s">
        <v>315</v>
      </c>
      <c r="C49" s="106">
        <v>2249</v>
      </c>
    </row>
    <row r="50" spans="2:3" ht="18.75">
      <c r="B50" s="8" t="s">
        <v>391</v>
      </c>
      <c r="C50" s="106">
        <v>1517</v>
      </c>
    </row>
    <row r="51" spans="2:3" ht="18.75">
      <c r="B51" s="8" t="s">
        <v>316</v>
      </c>
      <c r="C51" s="106">
        <v>28067.7</v>
      </c>
    </row>
    <row r="52" spans="2:3" ht="18.75">
      <c r="B52" s="8" t="s">
        <v>317</v>
      </c>
      <c r="C52" s="106">
        <v>22166.24</v>
      </c>
    </row>
    <row r="53" spans="2:3" ht="18.75">
      <c r="B53" s="8" t="s">
        <v>380</v>
      </c>
      <c r="C53" s="106">
        <v>708</v>
      </c>
    </row>
    <row r="54" spans="2:3" ht="18.75">
      <c r="B54" s="98" t="s">
        <v>340</v>
      </c>
      <c r="C54" s="106">
        <v>6777</v>
      </c>
    </row>
    <row r="55" spans="2:3" ht="18.75">
      <c r="B55" s="98" t="s">
        <v>418</v>
      </c>
      <c r="C55" s="106">
        <v>1458</v>
      </c>
    </row>
    <row r="56" spans="2:3" ht="18.75">
      <c r="B56" s="98" t="s">
        <v>390</v>
      </c>
      <c r="C56" s="106">
        <v>30000</v>
      </c>
    </row>
    <row r="57" spans="1:5" ht="19.5">
      <c r="A57" s="185" t="s">
        <v>187</v>
      </c>
      <c r="B57" s="186"/>
      <c r="C57" s="91">
        <v>167424</v>
      </c>
      <c r="E57" s="50"/>
    </row>
    <row r="58" spans="1:3" ht="19.5">
      <c r="A58" s="185" t="s">
        <v>324</v>
      </c>
      <c r="B58" s="186"/>
      <c r="C58" s="91">
        <f>SUM(C59:C72)</f>
        <v>400584.05</v>
      </c>
    </row>
    <row r="59" spans="1:3" ht="19.5">
      <c r="A59" s="92"/>
      <c r="B59" s="8" t="s">
        <v>264</v>
      </c>
      <c r="C59" s="66">
        <v>57500</v>
      </c>
    </row>
    <row r="60" spans="2:5" ht="18.75">
      <c r="B60" s="8" t="s">
        <v>325</v>
      </c>
      <c r="C60" s="66">
        <v>6770</v>
      </c>
      <c r="D60" s="50"/>
      <c r="E60" s="50"/>
    </row>
    <row r="61" spans="2:5" ht="18.75">
      <c r="B61" s="8" t="s">
        <v>328</v>
      </c>
      <c r="C61" s="66">
        <v>9414.47</v>
      </c>
      <c r="D61" s="50"/>
      <c r="E61" s="50"/>
    </row>
    <row r="62" spans="2:5" ht="18.75">
      <c r="B62" s="8" t="s">
        <v>392</v>
      </c>
      <c r="C62" s="66">
        <v>8000</v>
      </c>
      <c r="D62" s="50"/>
      <c r="E62" s="50"/>
    </row>
    <row r="63" spans="2:5" ht="18.75">
      <c r="B63" s="8" t="s">
        <v>285</v>
      </c>
      <c r="C63" s="66">
        <v>745</v>
      </c>
      <c r="D63" s="50"/>
      <c r="E63" s="50"/>
    </row>
    <row r="64" spans="2:5" ht="18.75">
      <c r="B64" s="8" t="s">
        <v>341</v>
      </c>
      <c r="C64" s="66">
        <v>1000</v>
      </c>
      <c r="D64" s="50"/>
      <c r="E64" s="50"/>
    </row>
    <row r="65" spans="2:5" ht="18.75">
      <c r="B65" s="8" t="s">
        <v>332</v>
      </c>
      <c r="C65" s="66">
        <v>6634.2</v>
      </c>
      <c r="D65" s="50"/>
      <c r="E65" s="50"/>
    </row>
    <row r="66" spans="2:5" ht="18.75">
      <c r="B66" s="8" t="s">
        <v>393</v>
      </c>
      <c r="C66" s="66">
        <v>9256</v>
      </c>
      <c r="D66" s="50"/>
      <c r="E66" s="50"/>
    </row>
    <row r="67" spans="2:5" ht="18.75">
      <c r="B67" s="8" t="s">
        <v>333</v>
      </c>
      <c r="C67" s="66">
        <v>39928.38</v>
      </c>
      <c r="D67" s="50"/>
      <c r="E67" s="50"/>
    </row>
    <row r="68" spans="2:5" ht="18.75">
      <c r="B68" s="8" t="s">
        <v>394</v>
      </c>
      <c r="C68" s="66">
        <v>142</v>
      </c>
      <c r="D68" s="50"/>
      <c r="E68" s="50"/>
    </row>
    <row r="69" spans="2:5" ht="18.75">
      <c r="B69" s="10" t="s">
        <v>334</v>
      </c>
      <c r="C69" s="66">
        <v>2714</v>
      </c>
      <c r="D69" s="50"/>
      <c r="E69" s="50"/>
    </row>
    <row r="70" spans="2:5" ht="18.75">
      <c r="B70" s="99" t="s">
        <v>419</v>
      </c>
      <c r="C70" s="66">
        <v>1000</v>
      </c>
      <c r="D70" s="50"/>
      <c r="E70" s="50"/>
    </row>
    <row r="71" spans="2:5" ht="18.75">
      <c r="B71" s="99" t="s">
        <v>420</v>
      </c>
      <c r="C71" s="66">
        <v>2500</v>
      </c>
      <c r="D71" s="50"/>
      <c r="E71" s="50"/>
    </row>
    <row r="72" spans="2:5" ht="18.75">
      <c r="B72" s="99" t="s">
        <v>335</v>
      </c>
      <c r="C72" s="66">
        <v>254980</v>
      </c>
      <c r="D72" s="50"/>
      <c r="E72" s="50"/>
    </row>
    <row r="73" spans="1:4" ht="19.5">
      <c r="A73" s="185" t="s">
        <v>24</v>
      </c>
      <c r="B73" s="186"/>
      <c r="C73" s="66">
        <f>SUM(C2+C3+C4+C39+C40+C7+C14+C15+C19+C21+C30+C33+C36+C44+C57+C58)</f>
        <v>1231282.28</v>
      </c>
      <c r="D73" s="71"/>
    </row>
    <row r="74" spans="2:5" ht="33" customHeight="1" thickBot="1">
      <c r="B74" s="50"/>
      <c r="C74" s="65"/>
      <c r="E74" s="50"/>
    </row>
    <row r="75" spans="1:3" ht="19.5" thickBot="1">
      <c r="A75" s="101" t="s">
        <v>342</v>
      </c>
      <c r="B75" s="102"/>
      <c r="C75" s="100" t="s">
        <v>165</v>
      </c>
    </row>
    <row r="76" spans="1:5" ht="28.5" customHeight="1">
      <c r="A76" s="188" t="s">
        <v>343</v>
      </c>
      <c r="B76" s="187"/>
      <c r="C76" s="105">
        <v>1298617.03</v>
      </c>
      <c r="E76" s="107"/>
    </row>
    <row r="77" spans="1:5" ht="28.5" customHeight="1">
      <c r="A77" s="185" t="s">
        <v>136</v>
      </c>
      <c r="B77" s="186"/>
      <c r="C77" s="105">
        <v>54400</v>
      </c>
      <c r="E77" s="107"/>
    </row>
    <row r="78" spans="1:5" ht="28.5" customHeight="1">
      <c r="A78" s="185" t="s">
        <v>381</v>
      </c>
      <c r="B78" s="186"/>
      <c r="C78" s="105">
        <v>58884</v>
      </c>
      <c r="E78" s="107"/>
    </row>
    <row r="79" spans="1:5" ht="28.5" customHeight="1">
      <c r="A79" s="185" t="s">
        <v>130</v>
      </c>
      <c r="B79" s="186"/>
      <c r="C79" s="105">
        <v>1858</v>
      </c>
      <c r="E79" s="107"/>
    </row>
    <row r="80" spans="1:5" ht="28.5" customHeight="1">
      <c r="A80" s="185" t="s">
        <v>423</v>
      </c>
      <c r="B80" s="186"/>
      <c r="C80" s="105">
        <v>105000</v>
      </c>
      <c r="E80" s="107"/>
    </row>
    <row r="81" spans="1:5" ht="28.5" customHeight="1">
      <c r="A81" s="185" t="s">
        <v>424</v>
      </c>
      <c r="B81" s="186"/>
      <c r="C81" s="105">
        <v>800</v>
      </c>
      <c r="E81" s="107"/>
    </row>
    <row r="82" spans="1:5" ht="28.5" customHeight="1">
      <c r="A82" s="185" t="s">
        <v>132</v>
      </c>
      <c r="B82" s="186"/>
      <c r="C82" s="90">
        <v>74932</v>
      </c>
      <c r="E82" s="107"/>
    </row>
    <row r="83" spans="1:5" ht="19.5">
      <c r="A83" s="185" t="s">
        <v>352</v>
      </c>
      <c r="B83" s="185"/>
      <c r="C83" s="91">
        <v>533060</v>
      </c>
      <c r="E83" s="107"/>
    </row>
    <row r="84" spans="1:5" ht="19.5">
      <c r="A84" s="185" t="s">
        <v>425</v>
      </c>
      <c r="B84" s="185"/>
      <c r="C84" s="91">
        <v>2000</v>
      </c>
      <c r="E84" s="107"/>
    </row>
    <row r="85" spans="1:5" ht="19.5">
      <c r="A85" s="185" t="s">
        <v>395</v>
      </c>
      <c r="B85" s="185"/>
      <c r="C85" s="91">
        <v>40680</v>
      </c>
      <c r="E85" s="107"/>
    </row>
    <row r="86" spans="1:5" ht="19.5">
      <c r="A86" s="185" t="s">
        <v>281</v>
      </c>
      <c r="B86" s="186"/>
      <c r="C86" s="91">
        <f>SUM(C87:C87)</f>
        <v>7200</v>
      </c>
      <c r="E86" s="107"/>
    </row>
    <row r="87" spans="1:5" ht="19.5">
      <c r="A87" s="92"/>
      <c r="B87" s="98" t="s">
        <v>355</v>
      </c>
      <c r="C87" s="66">
        <v>7200</v>
      </c>
      <c r="E87" s="107"/>
    </row>
    <row r="88" spans="1:7" ht="19.5">
      <c r="A88" s="185" t="s">
        <v>357</v>
      </c>
      <c r="B88" s="186"/>
      <c r="C88" s="91">
        <v>69325.5</v>
      </c>
      <c r="E88" s="107"/>
      <c r="G88" s="71"/>
    </row>
    <row r="89" spans="1:5" ht="19.5">
      <c r="A89" s="185" t="s">
        <v>361</v>
      </c>
      <c r="B89" s="186"/>
      <c r="C89" s="91">
        <v>12980</v>
      </c>
      <c r="E89" s="107"/>
    </row>
    <row r="90" spans="1:5" ht="19.5">
      <c r="A90" s="185" t="s">
        <v>324</v>
      </c>
      <c r="B90" s="186"/>
      <c r="C90" s="91">
        <f>SUM(C91:C94)</f>
        <v>13342.08</v>
      </c>
      <c r="E90" s="107"/>
    </row>
    <row r="91" spans="1:3" ht="19.5">
      <c r="A91" s="92"/>
      <c r="B91" s="8" t="s">
        <v>366</v>
      </c>
      <c r="C91" s="66">
        <v>4488</v>
      </c>
    </row>
    <row r="92" spans="1:3" ht="19.5">
      <c r="A92" s="92"/>
      <c r="B92" s="8" t="s">
        <v>396</v>
      </c>
      <c r="C92" s="66">
        <v>4700</v>
      </c>
    </row>
    <row r="93" spans="2:3" ht="18.75">
      <c r="B93" s="8" t="s">
        <v>362</v>
      </c>
      <c r="C93" s="66">
        <v>224.08</v>
      </c>
    </row>
    <row r="94" spans="2:3" ht="18.75">
      <c r="B94" s="98" t="s">
        <v>382</v>
      </c>
      <c r="C94" s="66">
        <v>3930</v>
      </c>
    </row>
    <row r="95" spans="1:3" ht="19.5">
      <c r="A95" s="185" t="s">
        <v>24</v>
      </c>
      <c r="B95" s="186"/>
      <c r="C95" s="91">
        <f>SUM(C76+C85+C77+C78+C79+C82+C83+C86+C88+C89+C90+C81+C80+C84)</f>
        <v>2273078.6100000003</v>
      </c>
    </row>
  </sheetData>
  <sheetProtection/>
  <mergeCells count="32">
    <mergeCell ref="A2:B2"/>
    <mergeCell ref="A4:B4"/>
    <mergeCell ref="A7:B7"/>
    <mergeCell ref="A14:B14"/>
    <mergeCell ref="A15:B15"/>
    <mergeCell ref="A19:B19"/>
    <mergeCell ref="A21:B21"/>
    <mergeCell ref="A30:B30"/>
    <mergeCell ref="A33:B33"/>
    <mergeCell ref="A36:B36"/>
    <mergeCell ref="A39:B39"/>
    <mergeCell ref="A40:B40"/>
    <mergeCell ref="A82:B82"/>
    <mergeCell ref="A83:B83"/>
    <mergeCell ref="A85:B85"/>
    <mergeCell ref="A86:B86"/>
    <mergeCell ref="A44:B44"/>
    <mergeCell ref="A57:B57"/>
    <mergeCell ref="A58:B58"/>
    <mergeCell ref="A73:B73"/>
    <mergeCell ref="A76:B76"/>
    <mergeCell ref="A77:B77"/>
    <mergeCell ref="A88:B88"/>
    <mergeCell ref="A89:B89"/>
    <mergeCell ref="A90:B90"/>
    <mergeCell ref="A95:B95"/>
    <mergeCell ref="A3:B3"/>
    <mergeCell ref="A80:B80"/>
    <mergeCell ref="A81:B81"/>
    <mergeCell ref="A84:B84"/>
    <mergeCell ref="A78:B78"/>
    <mergeCell ref="A79:B7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24">
      <selection activeCell="J38" sqref="J38:J47"/>
    </sheetView>
  </sheetViews>
  <sheetFormatPr defaultColWidth="9.140625" defaultRowHeight="12.75"/>
  <cols>
    <col min="1" max="2" width="7.7109375" style="2" customWidth="1"/>
    <col min="3" max="3" width="54.71093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9.5" thickBot="1">
      <c r="C1" s="41" t="s">
        <v>397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75">
        <v>240000</v>
      </c>
    </row>
    <row r="4" spans="1:6" ht="18.75">
      <c r="A4" s="58"/>
      <c r="B4" s="44">
        <v>1112</v>
      </c>
      <c r="C4" s="8" t="s">
        <v>128</v>
      </c>
      <c r="D4" s="66">
        <v>10000</v>
      </c>
      <c r="F4" s="71"/>
    </row>
    <row r="5" spans="1:4" ht="18.75">
      <c r="A5" s="58"/>
      <c r="B5" s="44">
        <v>1113</v>
      </c>
      <c r="C5" s="61" t="s">
        <v>128</v>
      </c>
      <c r="D5" s="66">
        <v>30000</v>
      </c>
    </row>
    <row r="6" spans="1:4" ht="18.75">
      <c r="A6" s="58"/>
      <c r="B6" s="44">
        <v>1121</v>
      </c>
      <c r="C6" s="61" t="s">
        <v>128</v>
      </c>
      <c r="D6" s="66">
        <v>260000</v>
      </c>
    </row>
    <row r="7" spans="1:4" ht="18.75">
      <c r="A7" s="58"/>
      <c r="B7" s="44">
        <v>1211</v>
      </c>
      <c r="C7" s="61" t="s">
        <v>128</v>
      </c>
      <c r="D7" s="66">
        <v>530000</v>
      </c>
    </row>
    <row r="8" spans="1:4" ht="18.75">
      <c r="A8" s="58"/>
      <c r="B8" s="44">
        <v>1341</v>
      </c>
      <c r="C8" s="62" t="s">
        <v>130</v>
      </c>
      <c r="D8" s="66">
        <v>1500</v>
      </c>
    </row>
    <row r="9" spans="1:4" ht="18.75">
      <c r="A9" s="58"/>
      <c r="B9" s="44">
        <v>1340</v>
      </c>
      <c r="C9" s="62" t="s">
        <v>135</v>
      </c>
      <c r="D9" s="66">
        <v>50000</v>
      </c>
    </row>
    <row r="10" spans="1:4" ht="18.75">
      <c r="A10" s="58"/>
      <c r="B10" s="44">
        <v>1511</v>
      </c>
      <c r="C10" s="61" t="s">
        <v>129</v>
      </c>
      <c r="D10" s="66">
        <v>60000</v>
      </c>
    </row>
    <row r="11" spans="1:4" ht="18.75">
      <c r="A11" s="58"/>
      <c r="B11" s="44">
        <v>4112</v>
      </c>
      <c r="C11" s="62" t="s">
        <v>136</v>
      </c>
      <c r="D11" s="66">
        <v>55000</v>
      </c>
    </row>
    <row r="12" spans="1:4" ht="18.75">
      <c r="A12" s="58">
        <v>1012</v>
      </c>
      <c r="B12" s="44">
        <v>2131</v>
      </c>
      <c r="C12" s="62" t="s">
        <v>132</v>
      </c>
      <c r="D12" s="66">
        <v>43000</v>
      </c>
    </row>
    <row r="13" spans="1:4" ht="18.75">
      <c r="A13" s="58">
        <v>1032</v>
      </c>
      <c r="B13" s="44">
        <v>2131</v>
      </c>
      <c r="C13" s="62" t="s">
        <v>133</v>
      </c>
      <c r="D13" s="66">
        <v>350000</v>
      </c>
    </row>
    <row r="14" spans="1:4" ht="18.75">
      <c r="A14" s="58">
        <v>2310</v>
      </c>
      <c r="B14" s="44">
        <v>2111</v>
      </c>
      <c r="C14" s="62" t="s">
        <v>131</v>
      </c>
      <c r="D14" s="66">
        <v>35000</v>
      </c>
    </row>
    <row r="15" spans="1:4" ht="18.75">
      <c r="A15" s="58">
        <v>3612</v>
      </c>
      <c r="B15" s="44">
        <v>2132</v>
      </c>
      <c r="C15" s="62" t="s">
        <v>134</v>
      </c>
      <c r="D15" s="66">
        <v>88000</v>
      </c>
    </row>
    <row r="16" spans="1:4" ht="18.75">
      <c r="A16" s="58">
        <v>6171</v>
      </c>
      <c r="B16" s="44">
        <v>2141</v>
      </c>
      <c r="C16" s="62" t="s">
        <v>138</v>
      </c>
      <c r="D16" s="66">
        <v>200</v>
      </c>
    </row>
    <row r="17" spans="1:4" ht="18.75">
      <c r="A17" s="58"/>
      <c r="B17" s="44"/>
      <c r="C17" s="62" t="s">
        <v>24</v>
      </c>
      <c r="D17" s="66">
        <f>SUM(D3:D16)</f>
        <v>1752700</v>
      </c>
    </row>
    <row r="18" spans="1:4" s="47" customFormat="1" ht="19.5" thickBot="1">
      <c r="A18" s="76"/>
      <c r="B18" s="77"/>
      <c r="C18" s="41"/>
      <c r="D18" s="78"/>
    </row>
    <row r="19" spans="1:4" ht="19.5" thickBot="1">
      <c r="A19" s="79" t="s">
        <v>127</v>
      </c>
      <c r="B19" s="80" t="s">
        <v>166</v>
      </c>
      <c r="C19" s="60" t="s">
        <v>26</v>
      </c>
      <c r="D19" s="81" t="s">
        <v>165</v>
      </c>
    </row>
    <row r="20" spans="1:5" ht="18.75">
      <c r="A20" s="57">
        <v>1031</v>
      </c>
      <c r="B20" s="43">
        <v>5169</v>
      </c>
      <c r="C20" s="61" t="s">
        <v>139</v>
      </c>
      <c r="D20" s="75">
        <v>10000</v>
      </c>
      <c r="E20" s="49"/>
    </row>
    <row r="21" spans="1:5" ht="18.75">
      <c r="A21" s="57">
        <v>2141</v>
      </c>
      <c r="B21" s="43">
        <v>5212</v>
      </c>
      <c r="C21" s="61" t="s">
        <v>245</v>
      </c>
      <c r="D21" s="75">
        <v>40000</v>
      </c>
      <c r="E21" s="49"/>
    </row>
    <row r="22" spans="1:5" ht="18.75">
      <c r="A22" s="58">
        <v>2212</v>
      </c>
      <c r="B22" s="44">
        <v>5169</v>
      </c>
      <c r="C22" s="61" t="s">
        <v>140</v>
      </c>
      <c r="D22" s="66">
        <v>20000</v>
      </c>
      <c r="E22" s="49"/>
    </row>
    <row r="23" spans="1:5" ht="18.75">
      <c r="A23" s="58"/>
      <c r="B23" s="44">
        <v>5171</v>
      </c>
      <c r="C23" s="61" t="s">
        <v>405</v>
      </c>
      <c r="D23" s="66">
        <v>40000</v>
      </c>
      <c r="E23" s="49"/>
    </row>
    <row r="24" spans="1:5" ht="18.75">
      <c r="A24" s="58">
        <v>2219</v>
      </c>
      <c r="B24" s="44">
        <v>6121</v>
      </c>
      <c r="C24" s="61" t="s">
        <v>408</v>
      </c>
      <c r="D24" s="66">
        <v>150000</v>
      </c>
      <c r="E24" s="49"/>
    </row>
    <row r="25" spans="1:4" ht="18.75">
      <c r="A25" s="58">
        <v>2310</v>
      </c>
      <c r="B25" s="44">
        <v>5154</v>
      </c>
      <c r="C25" s="62" t="s">
        <v>163</v>
      </c>
      <c r="D25" s="66">
        <v>15000</v>
      </c>
    </row>
    <row r="26" spans="1:4" ht="18.75">
      <c r="A26" s="58"/>
      <c r="B26" s="44">
        <v>5164</v>
      </c>
      <c r="C26" s="62" t="s">
        <v>164</v>
      </c>
      <c r="D26" s="66">
        <v>100</v>
      </c>
    </row>
    <row r="27" spans="1:4" ht="18.75">
      <c r="A27" s="58"/>
      <c r="B27" s="44">
        <v>5169</v>
      </c>
      <c r="C27" s="62" t="s">
        <v>238</v>
      </c>
      <c r="D27" s="66">
        <v>50000</v>
      </c>
    </row>
    <row r="28" spans="1:4" ht="18.75">
      <c r="A28" s="58"/>
      <c r="B28" s="44">
        <v>5169</v>
      </c>
      <c r="C28" s="62" t="s">
        <v>407</v>
      </c>
      <c r="D28" s="66">
        <v>50000</v>
      </c>
    </row>
    <row r="29" spans="1:4" ht="18.75">
      <c r="A29" s="58"/>
      <c r="B29" s="44">
        <v>5171</v>
      </c>
      <c r="C29" s="62" t="s">
        <v>168</v>
      </c>
      <c r="D29" s="66">
        <v>20000</v>
      </c>
    </row>
    <row r="30" spans="1:4" ht="18.75">
      <c r="A30" s="58">
        <v>2333</v>
      </c>
      <c r="B30" s="44">
        <v>5171</v>
      </c>
      <c r="C30" s="62" t="s">
        <v>409</v>
      </c>
      <c r="D30" s="66">
        <v>300000</v>
      </c>
    </row>
    <row r="31" spans="1:4" ht="18.75">
      <c r="A31" s="58">
        <v>3314</v>
      </c>
      <c r="B31" s="44">
        <v>5021</v>
      </c>
      <c r="C31" s="62" t="s">
        <v>170</v>
      </c>
      <c r="D31" s="66">
        <v>5000</v>
      </c>
    </row>
    <row r="32" spans="1:4" ht="18.75">
      <c r="A32" s="58"/>
      <c r="B32" s="44">
        <v>5037</v>
      </c>
      <c r="C32" s="62" t="s">
        <v>398</v>
      </c>
      <c r="D32" s="66">
        <v>15000</v>
      </c>
    </row>
    <row r="33" spans="1:4" ht="18.75">
      <c r="A33" s="58">
        <v>3319</v>
      </c>
      <c r="B33" s="44">
        <v>5021</v>
      </c>
      <c r="C33" s="62" t="s">
        <v>213</v>
      </c>
      <c r="D33" s="66">
        <v>2000</v>
      </c>
    </row>
    <row r="34" spans="1:4" ht="18.75">
      <c r="A34" s="58">
        <v>3326</v>
      </c>
      <c r="B34" s="44">
        <v>5139</v>
      </c>
      <c r="C34" s="62" t="s">
        <v>172</v>
      </c>
      <c r="D34" s="66">
        <v>1000</v>
      </c>
    </row>
    <row r="35" spans="1:4" ht="18.75">
      <c r="A35" s="58">
        <v>3412</v>
      </c>
      <c r="B35" s="44">
        <v>6121</v>
      </c>
      <c r="C35" s="62" t="s">
        <v>399</v>
      </c>
      <c r="D35" s="66">
        <v>150000</v>
      </c>
    </row>
    <row r="36" spans="1:4" ht="18.75">
      <c r="A36" s="58">
        <v>3412</v>
      </c>
      <c r="B36" s="44">
        <v>6121</v>
      </c>
      <c r="C36" s="62" t="s">
        <v>400</v>
      </c>
      <c r="D36" s="66">
        <v>400000</v>
      </c>
    </row>
    <row r="37" spans="1:4" ht="18.75">
      <c r="A37" s="58">
        <v>3429</v>
      </c>
      <c r="B37" s="44">
        <v>5139</v>
      </c>
      <c r="C37" s="62" t="s">
        <v>174</v>
      </c>
      <c r="D37" s="66">
        <v>18000</v>
      </c>
    </row>
    <row r="38" spans="1:4" ht="18.75">
      <c r="A38" s="58"/>
      <c r="B38" s="44">
        <v>5175</v>
      </c>
      <c r="C38" s="62" t="s">
        <v>175</v>
      </c>
      <c r="D38" s="66">
        <v>5000</v>
      </c>
    </row>
    <row r="39" spans="1:10" ht="18.75">
      <c r="A39" s="58">
        <v>3612</v>
      </c>
      <c r="B39" s="44">
        <v>5171</v>
      </c>
      <c r="C39" s="62" t="s">
        <v>148</v>
      </c>
      <c r="D39" s="66">
        <v>30000</v>
      </c>
      <c r="J39" s="2">
        <v>12</v>
      </c>
    </row>
    <row r="40" spans="1:10" ht="18.75">
      <c r="A40" s="58">
        <v>3631</v>
      </c>
      <c r="B40" s="44">
        <v>5154</v>
      </c>
      <c r="C40" s="62" t="s">
        <v>176</v>
      </c>
      <c r="D40" s="66">
        <v>13000</v>
      </c>
      <c r="J40" s="2">
        <v>12</v>
      </c>
    </row>
    <row r="41" spans="1:10" ht="18.75">
      <c r="A41" s="58"/>
      <c r="B41" s="44">
        <v>5137</v>
      </c>
      <c r="C41" s="62" t="s">
        <v>401</v>
      </c>
      <c r="D41" s="66">
        <v>30000</v>
      </c>
      <c r="J41" s="2">
        <v>21</v>
      </c>
    </row>
    <row r="42" spans="1:10" ht="18.75">
      <c r="A42" s="58">
        <v>3721</v>
      </c>
      <c r="B42" s="44">
        <v>5169</v>
      </c>
      <c r="C42" s="62" t="s">
        <v>150</v>
      </c>
      <c r="D42" s="66">
        <v>2000</v>
      </c>
      <c r="J42" s="2">
        <v>21</v>
      </c>
    </row>
    <row r="43" spans="1:10" ht="18.75">
      <c r="A43" s="58">
        <v>3722</v>
      </c>
      <c r="B43" s="44">
        <v>5169</v>
      </c>
      <c r="C43" s="62" t="s">
        <v>151</v>
      </c>
      <c r="D43" s="66">
        <v>52000</v>
      </c>
      <c r="J43" s="2">
        <v>12</v>
      </c>
    </row>
    <row r="44" spans="1:10" ht="18.75">
      <c r="A44" s="58">
        <v>3723</v>
      </c>
      <c r="B44" s="44">
        <v>5169</v>
      </c>
      <c r="C44" s="62" t="s">
        <v>152</v>
      </c>
      <c r="D44" s="66">
        <v>18000</v>
      </c>
      <c r="J44" s="2">
        <v>12</v>
      </c>
    </row>
    <row r="45" spans="1:10" ht="18.75">
      <c r="A45" s="58"/>
      <c r="B45" s="44">
        <v>6121</v>
      </c>
      <c r="C45" s="62" t="s">
        <v>406</v>
      </c>
      <c r="D45" s="66">
        <v>50000</v>
      </c>
      <c r="J45" s="2">
        <v>13</v>
      </c>
    </row>
    <row r="46" spans="1:10" ht="18.75">
      <c r="A46" s="58">
        <v>3745</v>
      </c>
      <c r="B46" s="44">
        <v>5021</v>
      </c>
      <c r="C46" s="62" t="s">
        <v>248</v>
      </c>
      <c r="D46" s="66">
        <v>6000</v>
      </c>
      <c r="J46" s="2">
        <v>13</v>
      </c>
    </row>
    <row r="47" spans="1:10" ht="18.75">
      <c r="A47" s="58"/>
      <c r="B47" s="44">
        <v>5156</v>
      </c>
      <c r="C47" s="62" t="s">
        <v>249</v>
      </c>
      <c r="D47" s="66">
        <v>4000</v>
      </c>
      <c r="J47" s="2">
        <f>SUM(J39:J46)</f>
        <v>116</v>
      </c>
    </row>
    <row r="48" spans="1:4" ht="18.75">
      <c r="A48" s="58"/>
      <c r="B48" s="44">
        <v>5169</v>
      </c>
      <c r="C48" s="62" t="s">
        <v>179</v>
      </c>
      <c r="D48" s="66">
        <v>5000</v>
      </c>
    </row>
    <row r="49" spans="1:4" ht="18.75">
      <c r="A49" s="58"/>
      <c r="B49" s="44">
        <v>5169</v>
      </c>
      <c r="C49" s="62" t="s">
        <v>402</v>
      </c>
      <c r="D49" s="66">
        <v>25000</v>
      </c>
    </row>
    <row r="50" spans="1:4" ht="18.75">
      <c r="A50" s="58"/>
      <c r="B50" s="44">
        <v>6122</v>
      </c>
      <c r="C50" s="62" t="s">
        <v>404</v>
      </c>
      <c r="D50" s="66">
        <v>100000</v>
      </c>
    </row>
    <row r="51" spans="1:4" ht="18.75">
      <c r="A51" s="58">
        <v>5512</v>
      </c>
      <c r="B51" s="44">
        <v>5139</v>
      </c>
      <c r="C51" s="62" t="s">
        <v>180</v>
      </c>
      <c r="D51" s="66">
        <v>25000</v>
      </c>
    </row>
    <row r="52" spans="1:4" ht="18.75">
      <c r="A52" s="58"/>
      <c r="B52" s="44">
        <v>5153</v>
      </c>
      <c r="C52" s="62" t="s">
        <v>183</v>
      </c>
      <c r="D52" s="66">
        <v>30000</v>
      </c>
    </row>
    <row r="53" spans="1:4" ht="18.75">
      <c r="A53" s="58"/>
      <c r="B53" s="44">
        <v>5154</v>
      </c>
      <c r="C53" s="62" t="s">
        <v>217</v>
      </c>
      <c r="D53" s="66">
        <v>20000</v>
      </c>
    </row>
    <row r="54" spans="1:4" ht="18.75">
      <c r="A54" s="58"/>
      <c r="B54" s="44">
        <v>5156</v>
      </c>
      <c r="C54" s="62" t="s">
        <v>186</v>
      </c>
      <c r="D54" s="66">
        <v>2000</v>
      </c>
    </row>
    <row r="55" spans="1:4" ht="18.75">
      <c r="A55" s="58"/>
      <c r="B55" s="44">
        <v>5171</v>
      </c>
      <c r="C55" s="62" t="s">
        <v>411</v>
      </c>
      <c r="D55" s="66">
        <v>70000</v>
      </c>
    </row>
    <row r="56" spans="1:4" ht="18.75">
      <c r="A56" s="58"/>
      <c r="B56" s="44">
        <v>5171</v>
      </c>
      <c r="C56" s="62" t="s">
        <v>403</v>
      </c>
      <c r="D56" s="66">
        <v>50000</v>
      </c>
    </row>
    <row r="57" spans="1:6" ht="18.75">
      <c r="A57" s="58">
        <v>6112</v>
      </c>
      <c r="B57" s="44">
        <v>5023</v>
      </c>
      <c r="C57" s="63" t="s">
        <v>187</v>
      </c>
      <c r="D57" s="66">
        <v>150000</v>
      </c>
      <c r="F57" s="50"/>
    </row>
    <row r="58" spans="1:6" ht="18.75">
      <c r="A58" s="58"/>
      <c r="B58" s="44">
        <v>5032</v>
      </c>
      <c r="C58" s="63" t="s">
        <v>188</v>
      </c>
      <c r="D58" s="66">
        <v>13500</v>
      </c>
      <c r="F58" s="50"/>
    </row>
    <row r="59" spans="1:4" ht="18.75">
      <c r="A59" s="58">
        <v>6171</v>
      </c>
      <c r="B59" s="44">
        <v>5021</v>
      </c>
      <c r="C59" s="63" t="s">
        <v>189</v>
      </c>
      <c r="D59" s="66">
        <v>60000</v>
      </c>
    </row>
    <row r="60" spans="1:6" ht="18.75">
      <c r="A60" s="59"/>
      <c r="B60" s="44">
        <v>5139</v>
      </c>
      <c r="C60" s="63" t="s">
        <v>190</v>
      </c>
      <c r="D60" s="66">
        <v>10000</v>
      </c>
      <c r="E60" s="50"/>
      <c r="F60" s="50"/>
    </row>
    <row r="61" spans="1:6" ht="18.75">
      <c r="A61" s="59"/>
      <c r="B61" s="44">
        <v>5154</v>
      </c>
      <c r="C61" s="63" t="s">
        <v>191</v>
      </c>
      <c r="D61" s="66">
        <v>10000</v>
      </c>
      <c r="E61" s="50"/>
      <c r="F61" s="50"/>
    </row>
    <row r="62" spans="1:6" ht="18.75">
      <c r="A62" s="59"/>
      <c r="B62" s="44">
        <v>5155</v>
      </c>
      <c r="C62" s="63" t="s">
        <v>192</v>
      </c>
      <c r="D62" s="66">
        <v>8000</v>
      </c>
      <c r="E62" s="50"/>
      <c r="F62" s="50"/>
    </row>
    <row r="63" spans="1:6" ht="18.75">
      <c r="A63" s="59"/>
      <c r="B63" s="44">
        <v>5161</v>
      </c>
      <c r="C63" s="63" t="s">
        <v>193</v>
      </c>
      <c r="D63" s="66">
        <v>1000</v>
      </c>
      <c r="E63" s="50"/>
      <c r="F63" s="50"/>
    </row>
    <row r="64" spans="1:6" ht="18.75">
      <c r="A64" s="59"/>
      <c r="B64" s="44">
        <v>5162</v>
      </c>
      <c r="C64" s="63" t="s">
        <v>194</v>
      </c>
      <c r="D64" s="66">
        <v>3000</v>
      </c>
      <c r="E64" s="50"/>
      <c r="F64" s="50"/>
    </row>
    <row r="65" spans="1:6" ht="18.75">
      <c r="A65" s="59"/>
      <c r="B65" s="44">
        <v>5163</v>
      </c>
      <c r="C65" s="63" t="s">
        <v>195</v>
      </c>
      <c r="D65" s="66">
        <v>10000</v>
      </c>
      <c r="E65" s="50"/>
      <c r="F65" s="50"/>
    </row>
    <row r="66" spans="1:8" ht="18.75">
      <c r="A66" s="59"/>
      <c r="B66" s="44">
        <v>5163</v>
      </c>
      <c r="C66" s="63" t="s">
        <v>196</v>
      </c>
      <c r="D66" s="66">
        <v>10000</v>
      </c>
      <c r="E66" s="50"/>
      <c r="F66" s="50"/>
      <c r="H66" s="2">
        <v>550</v>
      </c>
    </row>
    <row r="67" spans="1:8" ht="18.75">
      <c r="A67" s="59"/>
      <c r="B67" s="44">
        <v>5169</v>
      </c>
      <c r="C67" s="63" t="s">
        <v>197</v>
      </c>
      <c r="D67" s="66">
        <v>30000</v>
      </c>
      <c r="E67" s="50"/>
      <c r="F67" s="50"/>
      <c r="H67" s="2">
        <v>342</v>
      </c>
    </row>
    <row r="68" spans="1:8" ht="18.75">
      <c r="A68" s="59"/>
      <c r="B68" s="44">
        <v>5169</v>
      </c>
      <c r="C68" s="63" t="s">
        <v>410</v>
      </c>
      <c r="D68" s="66">
        <v>50000</v>
      </c>
      <c r="E68" s="50"/>
      <c r="F68" s="50"/>
      <c r="H68" s="2">
        <v>500</v>
      </c>
    </row>
    <row r="69" spans="1:6" ht="18.75">
      <c r="A69" s="59"/>
      <c r="B69" s="44">
        <v>5329</v>
      </c>
      <c r="C69" s="63" t="s">
        <v>198</v>
      </c>
      <c r="D69" s="66">
        <v>1392</v>
      </c>
      <c r="E69" s="50"/>
      <c r="F69" s="50"/>
    </row>
    <row r="70" spans="1:5" ht="18.75">
      <c r="A70" s="58"/>
      <c r="B70" s="44"/>
      <c r="C70" s="62" t="s">
        <v>24</v>
      </c>
      <c r="D70" s="66">
        <f>SUM(D20:D69)</f>
        <v>2179992</v>
      </c>
      <c r="E70" s="71"/>
    </row>
    <row r="71" spans="3:4" ht="12.75">
      <c r="C71" s="2" t="s">
        <v>219</v>
      </c>
      <c r="D71" s="65">
        <f>SUM(D17-D70)</f>
        <v>-427292</v>
      </c>
    </row>
    <row r="72" spans="3:6" ht="28.5" customHeight="1">
      <c r="C72" s="50"/>
      <c r="D72" s="65"/>
      <c r="F72" s="50"/>
    </row>
    <row r="73" spans="3:6" ht="28.5" customHeight="1">
      <c r="C73" s="50"/>
      <c r="D73" s="65"/>
      <c r="F73" s="50"/>
    </row>
    <row r="74" spans="3:6" ht="28.5" customHeight="1">
      <c r="C74" s="50"/>
      <c r="D74" s="65"/>
      <c r="F74" s="50"/>
    </row>
    <row r="75" spans="3:6" ht="28.5" customHeight="1">
      <c r="C75" s="50"/>
      <c r="D75" s="65"/>
      <c r="F75" s="50"/>
    </row>
    <row r="76" spans="3:6" ht="28.5" customHeight="1">
      <c r="C76" s="50"/>
      <c r="D76" s="65"/>
      <c r="F76" s="50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1">
      <selection activeCell="C17" sqref="C17"/>
    </sheetView>
  </sheetViews>
  <sheetFormatPr defaultColWidth="9.140625" defaultRowHeight="12.75"/>
  <cols>
    <col min="1" max="1" width="10.00390625" style="2" customWidth="1"/>
    <col min="2" max="2" width="54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ht="18.75">
      <c r="B1" s="41" t="s">
        <v>412</v>
      </c>
    </row>
    <row r="2" spans="1:5" ht="28.5" customHeight="1">
      <c r="A2" s="2" t="s">
        <v>200</v>
      </c>
      <c r="C2" s="89">
        <v>42338</v>
      </c>
      <c r="E2" s="50"/>
    </row>
    <row r="3" spans="1:5" ht="28.5" customHeight="1">
      <c r="A3" s="2" t="s">
        <v>202</v>
      </c>
      <c r="C3" s="89">
        <v>42339</v>
      </c>
      <c r="E3" s="50"/>
    </row>
    <row r="4" spans="1:5" ht="28.5" customHeight="1">
      <c r="A4" s="2" t="s">
        <v>203</v>
      </c>
      <c r="C4" s="89">
        <v>42339</v>
      </c>
      <c r="E4" s="50"/>
    </row>
    <row r="5" spans="1:5" ht="28.5" customHeight="1">
      <c r="A5" s="2" t="s">
        <v>204</v>
      </c>
      <c r="C5" s="89"/>
      <c r="E5" s="50"/>
    </row>
    <row r="6" spans="1:5" ht="28.5" customHeight="1">
      <c r="A6" s="2" t="s">
        <v>205</v>
      </c>
      <c r="C6" s="89"/>
      <c r="E6" s="50"/>
    </row>
    <row r="7" ht="15.75">
      <c r="C7" s="89"/>
    </row>
    <row r="8" ht="15.75">
      <c r="C8" s="89"/>
    </row>
    <row r="9" spans="1:5" ht="28.5" customHeight="1">
      <c r="A9" s="2" t="s">
        <v>247</v>
      </c>
      <c r="C9" s="89" t="s">
        <v>209</v>
      </c>
      <c r="E9" s="50"/>
    </row>
    <row r="10" spans="3:5" ht="28.5" customHeight="1">
      <c r="C10" s="65"/>
      <c r="E10" s="50"/>
    </row>
    <row r="11" spans="3:5" ht="28.5" customHeight="1" thickBot="1">
      <c r="C11" s="65"/>
      <c r="E11" s="50"/>
    </row>
    <row r="12" spans="1:3" ht="19.5" thickBot="1">
      <c r="A12" s="74" t="s">
        <v>127</v>
      </c>
      <c r="B12" s="55" t="s">
        <v>25</v>
      </c>
      <c r="C12" s="70"/>
    </row>
    <row r="13" spans="1:3" ht="18.75">
      <c r="A13" s="43"/>
      <c r="B13" s="30" t="s">
        <v>128</v>
      </c>
      <c r="C13" s="43">
        <v>1070000</v>
      </c>
    </row>
    <row r="14" spans="1:3" ht="18.75">
      <c r="A14" s="44"/>
      <c r="B14" s="30" t="s">
        <v>129</v>
      </c>
      <c r="C14" s="44">
        <v>60000</v>
      </c>
    </row>
    <row r="15" spans="1:3" ht="18.75">
      <c r="A15" s="44"/>
      <c r="B15" s="72" t="s">
        <v>130</v>
      </c>
      <c r="C15" s="44">
        <v>1500</v>
      </c>
    </row>
    <row r="16" spans="1:3" ht="18.75">
      <c r="A16" s="44"/>
      <c r="B16" s="72" t="s">
        <v>135</v>
      </c>
      <c r="C16" s="44">
        <v>50000</v>
      </c>
    </row>
    <row r="17" spans="1:3" ht="18.75">
      <c r="A17" s="44"/>
      <c r="B17" s="72" t="s">
        <v>136</v>
      </c>
      <c r="C17" s="44">
        <v>55000</v>
      </c>
    </row>
    <row r="18" spans="1:3" ht="18.75">
      <c r="A18" s="44">
        <v>1012</v>
      </c>
      <c r="B18" s="72" t="s">
        <v>132</v>
      </c>
      <c r="C18" s="44">
        <v>43000</v>
      </c>
    </row>
    <row r="19" spans="1:3" ht="18.75">
      <c r="A19" s="44">
        <v>1032</v>
      </c>
      <c r="B19" s="72" t="s">
        <v>133</v>
      </c>
      <c r="C19" s="44">
        <v>350000</v>
      </c>
    </row>
    <row r="20" spans="1:3" ht="18.75">
      <c r="A20" s="44">
        <v>2310</v>
      </c>
      <c r="B20" s="72" t="s">
        <v>131</v>
      </c>
      <c r="C20" s="44">
        <v>35000</v>
      </c>
    </row>
    <row r="21" spans="1:3" ht="18.75">
      <c r="A21" s="44">
        <v>3612</v>
      </c>
      <c r="B21" s="72" t="s">
        <v>134</v>
      </c>
      <c r="C21" s="44">
        <v>88000</v>
      </c>
    </row>
    <row r="22" spans="1:3" ht="19.5" thickBot="1">
      <c r="A22" s="44">
        <v>6171</v>
      </c>
      <c r="B22" s="72" t="s">
        <v>138</v>
      </c>
      <c r="C22" s="44">
        <v>200</v>
      </c>
    </row>
    <row r="23" spans="1:3" ht="19.5" thickBot="1">
      <c r="A23" s="84"/>
      <c r="B23" s="85" t="s">
        <v>24</v>
      </c>
      <c r="C23" s="86">
        <f>SUM(C13:C22)</f>
        <v>1752700</v>
      </c>
    </row>
    <row r="24" spans="1:3" ht="18.75">
      <c r="A24" s="47"/>
      <c r="B24" s="41"/>
      <c r="C24" s="46"/>
    </row>
    <row r="25" spans="1:3" ht="18.75">
      <c r="A25" s="47"/>
      <c r="B25" s="41"/>
      <c r="C25" s="46"/>
    </row>
    <row r="26" spans="1:3" ht="18.75">
      <c r="A26" s="47"/>
      <c r="B26" s="41"/>
      <c r="C26" s="46"/>
    </row>
    <row r="27" spans="1:3" ht="18.75">
      <c r="A27" s="47"/>
      <c r="B27" s="41"/>
      <c r="C27" s="46"/>
    </row>
    <row r="28" spans="1:3" ht="18.75">
      <c r="A28" s="47"/>
      <c r="B28" s="41"/>
      <c r="C28" s="46"/>
    </row>
    <row r="29" spans="1:3" ht="18.75">
      <c r="A29" s="47"/>
      <c r="B29" s="41"/>
      <c r="C29" s="46"/>
    </row>
    <row r="30" spans="1:3" ht="18.75">
      <c r="A30" s="47"/>
      <c r="B30" s="41"/>
      <c r="C30" s="46"/>
    </row>
    <row r="31" spans="1:3" ht="18.75">
      <c r="A31" s="47"/>
      <c r="B31" s="41"/>
      <c r="C31" s="46"/>
    </row>
    <row r="32" spans="1:3" ht="18.75">
      <c r="A32" s="47"/>
      <c r="B32" s="41"/>
      <c r="C32" s="46"/>
    </row>
    <row r="33" spans="1:3" ht="18.75">
      <c r="A33" s="47"/>
      <c r="B33" s="41"/>
      <c r="C33" s="46"/>
    </row>
    <row r="34" spans="1:3" ht="18.75">
      <c r="A34" s="47"/>
      <c r="B34" s="41"/>
      <c r="C34" s="46"/>
    </row>
    <row r="35" spans="1:3" ht="18.75">
      <c r="A35" s="47"/>
      <c r="B35" s="41"/>
      <c r="C35" s="46"/>
    </row>
    <row r="36" spans="1:3" ht="18.75">
      <c r="A36" s="47"/>
      <c r="B36" s="41"/>
      <c r="C36" s="46"/>
    </row>
    <row r="37" spans="1:3" ht="18.75">
      <c r="A37" s="47"/>
      <c r="B37" s="41"/>
      <c r="C37" s="46"/>
    </row>
    <row r="38" spans="1:3" ht="18.75">
      <c r="A38" s="47"/>
      <c r="B38" s="41"/>
      <c r="C38" s="46"/>
    </row>
    <row r="39" spans="1:3" ht="18.75">
      <c r="A39" s="47"/>
      <c r="B39" s="41"/>
      <c r="C39" s="46"/>
    </row>
    <row r="40" spans="2:3" s="47" customFormat="1" ht="19.5" thickBot="1">
      <c r="B40" s="41"/>
      <c r="C40" s="46"/>
    </row>
    <row r="41" spans="1:3" ht="19.5" thickBot="1">
      <c r="A41" s="84"/>
      <c r="B41" s="85" t="s">
        <v>26</v>
      </c>
      <c r="C41" s="87"/>
    </row>
    <row r="42" spans="1:4" ht="18.75">
      <c r="A42" s="43">
        <v>1031</v>
      </c>
      <c r="B42" s="30" t="s">
        <v>139</v>
      </c>
      <c r="C42" s="43">
        <v>10000</v>
      </c>
      <c r="D42" s="49"/>
    </row>
    <row r="43" spans="1:4" ht="18.75">
      <c r="A43" s="43">
        <v>2141</v>
      </c>
      <c r="B43" s="30" t="s">
        <v>245</v>
      </c>
      <c r="C43" s="43">
        <v>40000</v>
      </c>
      <c r="D43" s="49"/>
    </row>
    <row r="44" spans="1:4" ht="18.75">
      <c r="A44" s="44">
        <v>2212</v>
      </c>
      <c r="B44" s="30" t="s">
        <v>250</v>
      </c>
      <c r="C44" s="44">
        <v>60000</v>
      </c>
      <c r="D44" s="49"/>
    </row>
    <row r="45" spans="1:4" ht="18.75">
      <c r="A45" s="44">
        <v>2219</v>
      </c>
      <c r="B45" s="30" t="s">
        <v>408</v>
      </c>
      <c r="C45" s="44">
        <v>150000</v>
      </c>
      <c r="D45" s="49"/>
    </row>
    <row r="46" spans="1:3" ht="18.75">
      <c r="A46" s="44">
        <v>2310</v>
      </c>
      <c r="B46" s="72" t="s">
        <v>141</v>
      </c>
      <c r="C46" s="44">
        <v>135100</v>
      </c>
    </row>
    <row r="47" spans="1:3" ht="18.75">
      <c r="A47" s="44">
        <v>2333</v>
      </c>
      <c r="B47" s="72" t="s">
        <v>413</v>
      </c>
      <c r="C47" s="44">
        <v>300000</v>
      </c>
    </row>
    <row r="48" spans="1:3" ht="18.75">
      <c r="A48" s="44">
        <v>3314</v>
      </c>
      <c r="B48" s="72" t="s">
        <v>143</v>
      </c>
      <c r="C48" s="44">
        <v>20000</v>
      </c>
    </row>
    <row r="49" spans="1:3" ht="18.75">
      <c r="A49" s="44">
        <v>3319</v>
      </c>
      <c r="B49" s="72" t="s">
        <v>144</v>
      </c>
      <c r="C49" s="44">
        <v>2000</v>
      </c>
    </row>
    <row r="50" spans="1:3" ht="18.75">
      <c r="A50" s="44">
        <v>3326</v>
      </c>
      <c r="B50" s="72" t="s">
        <v>145</v>
      </c>
      <c r="C50" s="44">
        <v>1000</v>
      </c>
    </row>
    <row r="51" spans="1:3" ht="18.75">
      <c r="A51" s="44">
        <v>3412</v>
      </c>
      <c r="B51" s="72" t="s">
        <v>414</v>
      </c>
      <c r="C51" s="44">
        <v>550000</v>
      </c>
    </row>
    <row r="52" spans="1:3" ht="18.75">
      <c r="A52" s="44">
        <v>3429</v>
      </c>
      <c r="B52" s="72" t="s">
        <v>147</v>
      </c>
      <c r="C52" s="44">
        <v>23000</v>
      </c>
    </row>
    <row r="53" spans="1:3" ht="18.75">
      <c r="A53" s="44">
        <v>3612</v>
      </c>
      <c r="B53" s="72" t="s">
        <v>148</v>
      </c>
      <c r="C53" s="44">
        <v>30000</v>
      </c>
    </row>
    <row r="54" spans="1:3" ht="18.75">
      <c r="A54" s="44">
        <v>3631</v>
      </c>
      <c r="B54" s="72" t="s">
        <v>149</v>
      </c>
      <c r="C54" s="44">
        <v>43000</v>
      </c>
    </row>
    <row r="55" spans="1:3" ht="18.75">
      <c r="A55" s="44">
        <v>3721</v>
      </c>
      <c r="B55" s="72" t="s">
        <v>150</v>
      </c>
      <c r="C55" s="44">
        <v>2000</v>
      </c>
    </row>
    <row r="56" spans="1:3" ht="18.75">
      <c r="A56" s="44">
        <v>3722</v>
      </c>
      <c r="B56" s="72" t="s">
        <v>151</v>
      </c>
      <c r="C56" s="44">
        <v>52000</v>
      </c>
    </row>
    <row r="57" spans="1:3" ht="18.75">
      <c r="A57" s="44">
        <v>3723</v>
      </c>
      <c r="B57" s="72" t="s">
        <v>152</v>
      </c>
      <c r="C57" s="44">
        <v>68000</v>
      </c>
    </row>
    <row r="58" spans="1:3" ht="18.75">
      <c r="A58" s="44">
        <v>3745</v>
      </c>
      <c r="B58" s="72" t="s">
        <v>153</v>
      </c>
      <c r="C58" s="44">
        <v>140000</v>
      </c>
    </row>
    <row r="59" spans="1:3" ht="18.75">
      <c r="A59" s="44">
        <v>5512</v>
      </c>
      <c r="B59" s="72" t="s">
        <v>154</v>
      </c>
      <c r="C59" s="44">
        <v>197000</v>
      </c>
    </row>
    <row r="60" spans="1:5" ht="18.75">
      <c r="A60" s="44">
        <v>6112</v>
      </c>
      <c r="B60" s="73" t="s">
        <v>155</v>
      </c>
      <c r="C60" s="44">
        <v>163500</v>
      </c>
      <c r="E60" s="50"/>
    </row>
    <row r="61" spans="1:3" ht="18.75">
      <c r="A61" s="44">
        <v>6171</v>
      </c>
      <c r="B61" s="73" t="s">
        <v>156</v>
      </c>
      <c r="C61" s="44">
        <v>193392</v>
      </c>
    </row>
    <row r="62" spans="1:5" ht="19.5" thickBot="1">
      <c r="A62" s="83"/>
      <c r="B62" s="88"/>
      <c r="C62" s="77"/>
      <c r="D62" s="50"/>
      <c r="E62" s="50"/>
    </row>
    <row r="63" spans="1:3" ht="19.5" thickBot="1">
      <c r="A63" s="84"/>
      <c r="B63" s="85" t="s">
        <v>24</v>
      </c>
      <c r="C63" s="86">
        <f>SUM(C42:C62)</f>
        <v>2179992</v>
      </c>
    </row>
    <row r="65" spans="1:5" ht="12.75">
      <c r="A65" s="2" t="s">
        <v>236</v>
      </c>
      <c r="B65" s="50"/>
      <c r="C65" s="50"/>
      <c r="E65" s="5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1827</v>
      </c>
    </row>
    <row r="3" spans="1:3" ht="19.5">
      <c r="A3" s="97" t="s">
        <v>428</v>
      </c>
      <c r="B3" s="108"/>
      <c r="C3" s="91">
        <v>23837</v>
      </c>
    </row>
    <row r="4" spans="1:3" ht="19.5">
      <c r="A4" s="185" t="s">
        <v>257</v>
      </c>
      <c r="B4" s="186"/>
      <c r="C4" s="91">
        <f>SUM(C5:C8)</f>
        <v>6716.68</v>
      </c>
    </row>
    <row r="5" spans="1:3" ht="18.75">
      <c r="A5" s="44"/>
      <c r="B5" s="8" t="s">
        <v>261</v>
      </c>
      <c r="C5" s="66">
        <v>3116.68</v>
      </c>
    </row>
    <row r="6" spans="1:3" ht="18.75">
      <c r="A6" s="44"/>
      <c r="B6" s="8" t="s">
        <v>264</v>
      </c>
      <c r="C6" s="66">
        <v>3600</v>
      </c>
    </row>
    <row r="7" spans="1:3" ht="18.75">
      <c r="A7" s="44"/>
      <c r="B7" s="8" t="s">
        <v>259</v>
      </c>
      <c r="C7" s="66">
        <v>0</v>
      </c>
    </row>
    <row r="8" spans="1:3" ht="18.75">
      <c r="A8" s="44"/>
      <c r="B8" s="8" t="s">
        <v>336</v>
      </c>
      <c r="C8" s="66">
        <v>0</v>
      </c>
    </row>
    <row r="9" spans="1:3" ht="19.5">
      <c r="A9" s="185" t="s">
        <v>143</v>
      </c>
      <c r="B9" s="186"/>
      <c r="C9" s="91">
        <f>SUM(C10:C11)</f>
        <v>1176</v>
      </c>
    </row>
    <row r="10" spans="1:3" ht="18.75">
      <c r="A10" s="44"/>
      <c r="B10" s="8" t="s">
        <v>264</v>
      </c>
      <c r="C10" s="66">
        <v>1176</v>
      </c>
    </row>
    <row r="11" spans="1:3" ht="18.75">
      <c r="A11" s="44"/>
      <c r="B11" s="8" t="s">
        <v>337</v>
      </c>
      <c r="C11" s="66">
        <v>0</v>
      </c>
    </row>
    <row r="12" spans="1:3" ht="19.5">
      <c r="A12" s="185" t="s">
        <v>268</v>
      </c>
      <c r="B12" s="186"/>
      <c r="C12" s="91">
        <f>SUM(C13:C13)</f>
        <v>2000</v>
      </c>
    </row>
    <row r="13" spans="1:3" ht="18.75">
      <c r="A13" s="44"/>
      <c r="B13" s="8" t="s">
        <v>264</v>
      </c>
      <c r="C13" s="66">
        <v>2000</v>
      </c>
    </row>
    <row r="14" spans="1:3" ht="19.5">
      <c r="A14" s="185" t="s">
        <v>275</v>
      </c>
      <c r="B14" s="186"/>
      <c r="C14" s="91">
        <f>SUM(C15:C17)</f>
        <v>4139</v>
      </c>
    </row>
    <row r="15" spans="1:3" ht="18.75">
      <c r="A15" s="44"/>
      <c r="B15" s="8" t="s">
        <v>276</v>
      </c>
      <c r="C15" s="66">
        <v>0</v>
      </c>
    </row>
    <row r="16" spans="1:3" ht="18.75">
      <c r="A16" s="44"/>
      <c r="B16" s="8" t="s">
        <v>277</v>
      </c>
      <c r="C16" s="66">
        <v>0</v>
      </c>
    </row>
    <row r="17" spans="1:3" ht="18.75">
      <c r="A17" s="44"/>
      <c r="B17" s="8" t="s">
        <v>278</v>
      </c>
      <c r="C17" s="66">
        <v>4139</v>
      </c>
    </row>
    <row r="18" spans="1:3" ht="19.5">
      <c r="A18" s="185" t="s">
        <v>429</v>
      </c>
      <c r="B18" s="185"/>
      <c r="C18" s="91">
        <f>SUM(C19)</f>
        <v>6759.79</v>
      </c>
    </row>
    <row r="19" spans="1:3" ht="19.5">
      <c r="A19" s="97"/>
      <c r="B19" s="8" t="s">
        <v>430</v>
      </c>
      <c r="C19" s="66">
        <v>6759.79</v>
      </c>
    </row>
    <row r="20" spans="1:9" ht="19.5">
      <c r="A20" s="185" t="s">
        <v>291</v>
      </c>
      <c r="B20" s="185"/>
      <c r="C20" s="91">
        <f>SUM(C21:C21)</f>
        <v>2465.5</v>
      </c>
      <c r="G20" s="94"/>
      <c r="H20" s="94"/>
      <c r="I20" s="94"/>
    </row>
    <row r="21" spans="1:9" ht="19.5">
      <c r="A21" s="97"/>
      <c r="B21" s="8" t="s">
        <v>261</v>
      </c>
      <c r="C21" s="66">
        <v>2465.5</v>
      </c>
      <c r="G21" s="94"/>
      <c r="H21" s="94"/>
      <c r="I21" s="94"/>
    </row>
    <row r="22" spans="1:9" ht="19.5">
      <c r="A22" s="185" t="s">
        <v>431</v>
      </c>
      <c r="B22" s="186"/>
      <c r="C22" s="91">
        <v>15500</v>
      </c>
      <c r="G22" s="94"/>
      <c r="H22" s="94"/>
      <c r="I22" s="94"/>
    </row>
    <row r="23" spans="1:9" ht="19.5">
      <c r="A23" s="185" t="s">
        <v>338</v>
      </c>
      <c r="B23" s="186"/>
      <c r="C23" s="91">
        <v>20230</v>
      </c>
      <c r="G23" s="94"/>
      <c r="H23" s="94"/>
      <c r="I23" s="94"/>
    </row>
    <row r="24" spans="1:9" ht="19.5">
      <c r="A24" s="185" t="s">
        <v>305</v>
      </c>
      <c r="B24" s="186"/>
      <c r="C24" s="91">
        <v>7010</v>
      </c>
      <c r="G24" s="94"/>
      <c r="H24" s="94"/>
      <c r="I24" s="94"/>
    </row>
    <row r="25" spans="1:3" ht="19.5">
      <c r="A25" s="185" t="s">
        <v>313</v>
      </c>
      <c r="B25" s="186"/>
      <c r="C25" s="91">
        <f>SUM(C26:C31)</f>
        <v>49038.54</v>
      </c>
    </row>
    <row r="26" spans="1:3" ht="19.5">
      <c r="A26" s="97"/>
      <c r="B26" s="8" t="s">
        <v>391</v>
      </c>
      <c r="C26" s="66">
        <v>33283</v>
      </c>
    </row>
    <row r="27" spans="1:3" ht="18.75">
      <c r="A27" s="44"/>
      <c r="B27" s="8" t="s">
        <v>315</v>
      </c>
      <c r="C27" s="66">
        <v>1162</v>
      </c>
    </row>
    <row r="28" spans="1:3" ht="18.75">
      <c r="A28" s="44"/>
      <c r="B28" s="8" t="s">
        <v>316</v>
      </c>
      <c r="C28" s="66">
        <v>6330</v>
      </c>
    </row>
    <row r="29" spans="1:3" ht="18.75">
      <c r="A29" s="44"/>
      <c r="B29" s="8" t="s">
        <v>317</v>
      </c>
      <c r="C29" s="66">
        <v>5677.54</v>
      </c>
    </row>
    <row r="30" spans="1:3" ht="18.75">
      <c r="A30" s="44"/>
      <c r="B30" s="8" t="s">
        <v>433</v>
      </c>
      <c r="C30" s="66">
        <v>1053</v>
      </c>
    </row>
    <row r="31" spans="1:3" ht="18.75">
      <c r="A31" s="44"/>
      <c r="B31" s="8" t="s">
        <v>432</v>
      </c>
      <c r="C31" s="66">
        <v>1533</v>
      </c>
    </row>
    <row r="32" spans="1:5" ht="19.5">
      <c r="A32" s="185" t="s">
        <v>187</v>
      </c>
      <c r="B32" s="186"/>
      <c r="C32" s="91">
        <v>41856</v>
      </c>
      <c r="E32" s="50"/>
    </row>
    <row r="33" spans="1:3" ht="19.5">
      <c r="A33" s="185" t="s">
        <v>324</v>
      </c>
      <c r="B33" s="186"/>
      <c r="C33" s="91">
        <f>SUM(C34:C44)</f>
        <v>176798.28</v>
      </c>
    </row>
    <row r="34" spans="1:3" ht="19.5">
      <c r="A34" s="97"/>
      <c r="B34" s="8" t="s">
        <v>264</v>
      </c>
      <c r="C34" s="66">
        <v>15750</v>
      </c>
    </row>
    <row r="35" spans="1:5" ht="18.75">
      <c r="A35" s="44"/>
      <c r="B35" s="8" t="s">
        <v>325</v>
      </c>
      <c r="C35" s="66">
        <v>940</v>
      </c>
      <c r="D35" s="50"/>
      <c r="E35" s="50"/>
    </row>
    <row r="36" spans="1:5" ht="18.75">
      <c r="A36" s="44"/>
      <c r="B36" s="8" t="s">
        <v>328</v>
      </c>
      <c r="C36" s="66">
        <v>711.28</v>
      </c>
      <c r="D36" s="50"/>
      <c r="E36" s="50"/>
    </row>
    <row r="37" spans="1:5" ht="18.75">
      <c r="A37" s="44"/>
      <c r="B37" s="8" t="s">
        <v>285</v>
      </c>
      <c r="C37" s="66">
        <v>248</v>
      </c>
      <c r="D37" s="50"/>
      <c r="E37" s="50"/>
    </row>
    <row r="38" spans="1:5" ht="18.75">
      <c r="A38" s="44"/>
      <c r="B38" s="8" t="s">
        <v>341</v>
      </c>
      <c r="C38" s="66">
        <v>0</v>
      </c>
      <c r="D38" s="50"/>
      <c r="E38" s="50"/>
    </row>
    <row r="39" spans="1:5" ht="18.75">
      <c r="A39" s="44"/>
      <c r="B39" s="8" t="s">
        <v>332</v>
      </c>
      <c r="C39" s="66">
        <v>1697</v>
      </c>
      <c r="D39" s="50"/>
      <c r="E39" s="50"/>
    </row>
    <row r="40" spans="1:5" ht="18.75">
      <c r="A40" s="44"/>
      <c r="B40" s="8" t="s">
        <v>333</v>
      </c>
      <c r="C40" s="66">
        <v>19383</v>
      </c>
      <c r="D40" s="50"/>
      <c r="E40" s="50"/>
    </row>
    <row r="41" spans="1:5" ht="18.75">
      <c r="A41" s="44"/>
      <c r="B41" s="8" t="s">
        <v>434</v>
      </c>
      <c r="C41" s="66">
        <v>648</v>
      </c>
      <c r="D41" s="50"/>
      <c r="E41" s="50"/>
    </row>
    <row r="42" spans="1:5" ht="18.75">
      <c r="A42" s="44"/>
      <c r="B42" s="8" t="s">
        <v>435</v>
      </c>
      <c r="C42" s="66">
        <v>51</v>
      </c>
      <c r="D42" s="50"/>
      <c r="E42" s="50"/>
    </row>
    <row r="43" spans="1:5" ht="18.75">
      <c r="A43" s="44"/>
      <c r="B43" s="10" t="s">
        <v>334</v>
      </c>
      <c r="C43" s="66">
        <v>0</v>
      </c>
      <c r="D43" s="50"/>
      <c r="E43" s="50"/>
    </row>
    <row r="44" spans="1:5" ht="18.75">
      <c r="A44" s="44"/>
      <c r="B44" s="10" t="s">
        <v>335</v>
      </c>
      <c r="C44" s="66">
        <v>137370</v>
      </c>
      <c r="D44" s="50"/>
      <c r="E44" s="50"/>
    </row>
    <row r="45" spans="1:4" ht="19.5">
      <c r="A45" s="185" t="s">
        <v>24</v>
      </c>
      <c r="B45" s="186"/>
      <c r="C45" s="66">
        <f>SUM(C4+C18+C22+C2+C3+C9+C12+C14+C20+C23+C24+C25+C32+C33)</f>
        <v>359353.79000000004</v>
      </c>
      <c r="D45" s="71"/>
    </row>
    <row r="46" spans="2:5" ht="28.5" customHeight="1">
      <c r="B46" s="50"/>
      <c r="C46" s="65"/>
      <c r="E46" s="50"/>
    </row>
    <row r="47" spans="1:5" ht="28.5" customHeight="1">
      <c r="A47" s="44"/>
      <c r="B47" s="110" t="s">
        <v>342</v>
      </c>
      <c r="C47" s="109" t="s">
        <v>165</v>
      </c>
      <c r="E47" s="50"/>
    </row>
    <row r="48" spans="1:5" ht="28.5" customHeight="1">
      <c r="A48" s="185" t="s">
        <v>343</v>
      </c>
      <c r="B48" s="186"/>
      <c r="C48" s="91">
        <v>391570.19</v>
      </c>
      <c r="E48" s="50"/>
    </row>
    <row r="49" spans="1:5" ht="28.5" customHeight="1">
      <c r="A49" s="185" t="s">
        <v>426</v>
      </c>
      <c r="B49" s="186"/>
      <c r="C49" s="91">
        <v>25482</v>
      </c>
      <c r="E49" s="50"/>
    </row>
    <row r="50" spans="1:3" ht="19.5">
      <c r="A50" s="185" t="s">
        <v>352</v>
      </c>
      <c r="B50" s="185"/>
      <c r="C50" s="91">
        <v>114890</v>
      </c>
    </row>
    <row r="51" spans="1:3" ht="19.5">
      <c r="A51" s="185" t="s">
        <v>281</v>
      </c>
      <c r="B51" s="186"/>
      <c r="C51" s="91">
        <v>1000</v>
      </c>
    </row>
    <row r="52" spans="1:3" ht="19.5">
      <c r="A52" s="97"/>
      <c r="B52" s="8" t="s">
        <v>355</v>
      </c>
      <c r="C52" s="66">
        <v>1000</v>
      </c>
    </row>
    <row r="53" spans="1:3" ht="19.5">
      <c r="A53" s="97" t="s">
        <v>357</v>
      </c>
      <c r="B53" s="111"/>
      <c r="C53" s="91">
        <v>22146</v>
      </c>
    </row>
    <row r="54" spans="1:3" ht="19.5">
      <c r="A54" s="185" t="s">
        <v>361</v>
      </c>
      <c r="B54" s="186"/>
      <c r="C54" s="91">
        <v>5522.5</v>
      </c>
    </row>
    <row r="55" spans="1:3" ht="19.5">
      <c r="A55" s="185" t="s">
        <v>324</v>
      </c>
      <c r="B55" s="186"/>
      <c r="C55" s="91">
        <f>SUM(C56:C56)</f>
        <v>71.28</v>
      </c>
    </row>
    <row r="56" spans="1:3" ht="18.75">
      <c r="A56" s="44"/>
      <c r="B56" s="8" t="s">
        <v>362</v>
      </c>
      <c r="C56" s="66">
        <v>71.28</v>
      </c>
    </row>
    <row r="57" spans="1:3" ht="19.5">
      <c r="A57" s="185" t="s">
        <v>24</v>
      </c>
      <c r="B57" s="186"/>
      <c r="C57" s="91">
        <f>SUM(C48+C49+C50+C51+C53+C54+C55)</f>
        <v>560681.97</v>
      </c>
    </row>
  </sheetData>
  <sheetProtection/>
  <mergeCells count="21">
    <mergeCell ref="A54:B54"/>
    <mergeCell ref="A33:B33"/>
    <mergeCell ref="A51:B51"/>
    <mergeCell ref="A23:B23"/>
    <mergeCell ref="A57:B57"/>
    <mergeCell ref="A49:B49"/>
    <mergeCell ref="A24:B24"/>
    <mergeCell ref="A25:B25"/>
    <mergeCell ref="A32:B32"/>
    <mergeCell ref="A48:B48"/>
    <mergeCell ref="A55:B55"/>
    <mergeCell ref="A20:B20"/>
    <mergeCell ref="A50:B50"/>
    <mergeCell ref="A14:B14"/>
    <mergeCell ref="A2:B2"/>
    <mergeCell ref="A18:B18"/>
    <mergeCell ref="A22:B22"/>
    <mergeCell ref="A4:B4"/>
    <mergeCell ref="A45:B45"/>
    <mergeCell ref="A12:B12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4">
      <selection activeCell="A64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11922</v>
      </c>
    </row>
    <row r="3" spans="1:3" ht="19.5">
      <c r="A3" s="185" t="s">
        <v>436</v>
      </c>
      <c r="B3" s="186"/>
      <c r="C3" s="91">
        <v>39485</v>
      </c>
    </row>
    <row r="4" spans="1:3" ht="19.5">
      <c r="A4" s="185" t="s">
        <v>437</v>
      </c>
      <c r="B4" s="186"/>
      <c r="C4" s="91">
        <v>20000</v>
      </c>
    </row>
    <row r="5" spans="1:3" ht="19.5">
      <c r="A5" s="97" t="s">
        <v>428</v>
      </c>
      <c r="B5" s="108"/>
      <c r="C5" s="91">
        <v>23837</v>
      </c>
    </row>
    <row r="6" spans="1:3" ht="19.5">
      <c r="A6" s="185" t="s">
        <v>257</v>
      </c>
      <c r="B6" s="186"/>
      <c r="C6" s="91">
        <f>SUM(C7:C12)</f>
        <v>14336.68</v>
      </c>
    </row>
    <row r="7" spans="1:3" ht="18.75">
      <c r="A7" s="44"/>
      <c r="B7" s="8" t="s">
        <v>438</v>
      </c>
      <c r="C7" s="66">
        <v>100</v>
      </c>
    </row>
    <row r="8" spans="1:3" ht="18.75">
      <c r="A8" s="44"/>
      <c r="B8" s="8" t="s">
        <v>261</v>
      </c>
      <c r="C8" s="66">
        <v>6536.68</v>
      </c>
    </row>
    <row r="9" spans="1:3" ht="18.75">
      <c r="A9" s="44"/>
      <c r="B9" s="8" t="s">
        <v>264</v>
      </c>
      <c r="C9" s="66">
        <v>3600</v>
      </c>
    </row>
    <row r="10" spans="1:3" ht="18.75">
      <c r="A10" s="44"/>
      <c r="B10" s="8" t="s">
        <v>259</v>
      </c>
      <c r="C10" s="66">
        <v>0</v>
      </c>
    </row>
    <row r="11" spans="1:3" ht="18.75">
      <c r="A11" s="44"/>
      <c r="B11" s="8" t="s">
        <v>439</v>
      </c>
      <c r="C11" s="66">
        <v>4100</v>
      </c>
    </row>
    <row r="12" spans="1:3" ht="18.75">
      <c r="A12" s="44"/>
      <c r="B12" s="8" t="s">
        <v>336</v>
      </c>
      <c r="C12" s="66">
        <v>0</v>
      </c>
    </row>
    <row r="13" spans="1:3" ht="19.5">
      <c r="A13" s="185" t="s">
        <v>143</v>
      </c>
      <c r="B13" s="186"/>
      <c r="C13" s="91">
        <f>SUM(C14:C15)</f>
        <v>2352</v>
      </c>
    </row>
    <row r="14" spans="1:3" ht="18.75">
      <c r="A14" s="44"/>
      <c r="B14" s="8" t="s">
        <v>264</v>
      </c>
      <c r="C14" s="66">
        <v>2352</v>
      </c>
    </row>
    <row r="15" spans="1:3" ht="18.75">
      <c r="A15" s="44"/>
      <c r="B15" s="8" t="s">
        <v>337</v>
      </c>
      <c r="C15" s="66">
        <v>0</v>
      </c>
    </row>
    <row r="16" spans="1:3" ht="19.5">
      <c r="A16" s="97" t="s">
        <v>268</v>
      </c>
      <c r="B16" s="108"/>
      <c r="C16" s="91">
        <f>SUM(C17:C18)</f>
        <v>2048</v>
      </c>
    </row>
    <row r="17" spans="1:3" ht="18.75">
      <c r="A17" s="44"/>
      <c r="B17" s="8" t="s">
        <v>440</v>
      </c>
      <c r="C17" s="66">
        <v>48</v>
      </c>
    </row>
    <row r="18" spans="1:3" ht="18.75">
      <c r="A18" s="44"/>
      <c r="B18" s="8" t="s">
        <v>264</v>
      </c>
      <c r="C18" s="66">
        <v>2000</v>
      </c>
    </row>
    <row r="19" spans="1:3" ht="19.5">
      <c r="A19" s="185" t="s">
        <v>441</v>
      </c>
      <c r="B19" s="186"/>
      <c r="C19" s="91">
        <f>SUM(C20)</f>
        <v>170036</v>
      </c>
    </row>
    <row r="20" spans="1:3" ht="18.75">
      <c r="A20" s="44"/>
      <c r="B20" s="8" t="s">
        <v>442</v>
      </c>
      <c r="C20" s="66">
        <v>170036</v>
      </c>
    </row>
    <row r="21" spans="1:3" ht="19.5">
      <c r="A21" s="185" t="s">
        <v>275</v>
      </c>
      <c r="B21" s="186"/>
      <c r="C21" s="91">
        <f>SUM(C22:C24)</f>
        <v>4344</v>
      </c>
    </row>
    <row r="22" spans="1:3" ht="18.75">
      <c r="A22" s="44"/>
      <c r="B22" s="8" t="s">
        <v>276</v>
      </c>
      <c r="C22" s="66">
        <v>0</v>
      </c>
    </row>
    <row r="23" spans="1:3" ht="18.75">
      <c r="A23" s="44"/>
      <c r="B23" s="8" t="s">
        <v>277</v>
      </c>
      <c r="C23" s="66">
        <v>0</v>
      </c>
    </row>
    <row r="24" spans="1:3" ht="18.75">
      <c r="A24" s="44"/>
      <c r="B24" s="8" t="s">
        <v>278</v>
      </c>
      <c r="C24" s="66">
        <v>4344</v>
      </c>
    </row>
    <row r="25" spans="1:3" ht="19.5">
      <c r="A25" s="185" t="s">
        <v>429</v>
      </c>
      <c r="B25" s="185"/>
      <c r="C25" s="91">
        <f>SUM(C26)</f>
        <v>6759.79</v>
      </c>
    </row>
    <row r="26" spans="1:3" ht="19.5">
      <c r="A26" s="97"/>
      <c r="B26" s="8" t="s">
        <v>430</v>
      </c>
      <c r="C26" s="66">
        <v>6759.79</v>
      </c>
    </row>
    <row r="27" spans="1:9" ht="19.5">
      <c r="A27" s="185" t="s">
        <v>291</v>
      </c>
      <c r="B27" s="185"/>
      <c r="C27" s="91">
        <f>SUM(C28:C28)</f>
        <v>4535.5</v>
      </c>
      <c r="G27" s="94"/>
      <c r="H27" s="94"/>
      <c r="I27" s="94"/>
    </row>
    <row r="28" spans="1:9" ht="19.5">
      <c r="A28" s="97"/>
      <c r="B28" s="8" t="s">
        <v>261</v>
      </c>
      <c r="C28" s="66">
        <v>4535.5</v>
      </c>
      <c r="G28" s="94"/>
      <c r="H28" s="94"/>
      <c r="I28" s="94"/>
    </row>
    <row r="29" spans="1:9" ht="19.5">
      <c r="A29" s="185" t="s">
        <v>431</v>
      </c>
      <c r="B29" s="186"/>
      <c r="C29" s="91">
        <v>15500</v>
      </c>
      <c r="G29" s="94"/>
      <c r="H29" s="94"/>
      <c r="I29" s="94"/>
    </row>
    <row r="30" spans="1:9" ht="19.5">
      <c r="A30" s="185" t="s">
        <v>150</v>
      </c>
      <c r="B30" s="186"/>
      <c r="C30" s="91">
        <v>1986</v>
      </c>
      <c r="G30" s="94"/>
      <c r="H30" s="94"/>
      <c r="I30" s="94"/>
    </row>
    <row r="31" spans="1:9" ht="19.5">
      <c r="A31" s="185" t="s">
        <v>338</v>
      </c>
      <c r="B31" s="186"/>
      <c r="C31" s="91">
        <v>33110</v>
      </c>
      <c r="G31" s="94"/>
      <c r="H31" s="94"/>
      <c r="I31" s="94"/>
    </row>
    <row r="32" spans="1:9" ht="19.5">
      <c r="A32" s="185" t="s">
        <v>305</v>
      </c>
      <c r="B32" s="186"/>
      <c r="C32" s="91">
        <v>14010</v>
      </c>
      <c r="G32" s="94"/>
      <c r="H32" s="94"/>
      <c r="I32" s="94"/>
    </row>
    <row r="33" spans="1:3" ht="19.5">
      <c r="A33" s="185" t="s">
        <v>153</v>
      </c>
      <c r="B33" s="186"/>
      <c r="C33" s="91">
        <f>SUM(C34:C38)</f>
        <v>114104</v>
      </c>
    </row>
    <row r="34" spans="1:3" ht="18.75">
      <c r="A34" s="44"/>
      <c r="B34" s="8" t="s">
        <v>264</v>
      </c>
      <c r="C34" s="66">
        <v>1235</v>
      </c>
    </row>
    <row r="35" spans="1:3" ht="19.5">
      <c r="A35" s="97"/>
      <c r="B35" s="8" t="s">
        <v>443</v>
      </c>
      <c r="C35" s="66">
        <v>1500</v>
      </c>
    </row>
    <row r="36" spans="1:3" ht="19.5">
      <c r="A36" s="97"/>
      <c r="B36" s="8" t="s">
        <v>444</v>
      </c>
      <c r="C36" s="66">
        <v>700</v>
      </c>
    </row>
    <row r="37" spans="1:3" ht="19.5">
      <c r="A37" s="97"/>
      <c r="B37" s="8" t="s">
        <v>445</v>
      </c>
      <c r="C37" s="66">
        <v>1679</v>
      </c>
    </row>
    <row r="38" spans="1:3" ht="19.5">
      <c r="A38" s="97"/>
      <c r="B38" s="8" t="s">
        <v>446</v>
      </c>
      <c r="C38" s="66">
        <v>108990</v>
      </c>
    </row>
    <row r="39" spans="1:3" ht="19.5">
      <c r="A39" s="185" t="s">
        <v>313</v>
      </c>
      <c r="B39" s="186"/>
      <c r="C39" s="91">
        <f>SUM(C40:C47)</f>
        <v>123363.14</v>
      </c>
    </row>
    <row r="40" spans="1:3" ht="19.5">
      <c r="A40" s="97"/>
      <c r="B40" s="8" t="s">
        <v>391</v>
      </c>
      <c r="C40" s="66">
        <v>33283</v>
      </c>
    </row>
    <row r="41" spans="1:3" ht="18.75">
      <c r="A41" s="44"/>
      <c r="B41" s="8" t="s">
        <v>315</v>
      </c>
      <c r="C41" s="66">
        <v>1211</v>
      </c>
    </row>
    <row r="42" spans="1:3" ht="18.75">
      <c r="A42" s="44"/>
      <c r="B42" s="8" t="s">
        <v>316</v>
      </c>
      <c r="C42" s="66">
        <v>10104</v>
      </c>
    </row>
    <row r="43" spans="1:3" ht="18.75">
      <c r="A43" s="44"/>
      <c r="B43" s="8" t="s">
        <v>317</v>
      </c>
      <c r="C43" s="66">
        <v>11437.54</v>
      </c>
    </row>
    <row r="44" spans="1:3" ht="18.75">
      <c r="A44" s="44"/>
      <c r="B44" s="8" t="s">
        <v>447</v>
      </c>
      <c r="C44" s="66">
        <v>3343</v>
      </c>
    </row>
    <row r="45" spans="1:3" ht="18.75">
      <c r="A45" s="44"/>
      <c r="B45" s="8" t="s">
        <v>448</v>
      </c>
      <c r="C45" s="66">
        <v>58072.6</v>
      </c>
    </row>
    <row r="46" spans="1:3" ht="18.75">
      <c r="A46" s="44"/>
      <c r="B46" s="8" t="s">
        <v>433</v>
      </c>
      <c r="C46" s="66">
        <v>1053</v>
      </c>
    </row>
    <row r="47" spans="1:3" ht="18.75">
      <c r="A47" s="44"/>
      <c r="B47" s="8" t="s">
        <v>432</v>
      </c>
      <c r="C47" s="66">
        <v>4859</v>
      </c>
    </row>
    <row r="48" spans="1:5" ht="19.5">
      <c r="A48" s="185" t="s">
        <v>187</v>
      </c>
      <c r="B48" s="186"/>
      <c r="C48" s="91">
        <v>83712</v>
      </c>
      <c r="E48" s="50"/>
    </row>
    <row r="49" spans="1:3" ht="19.5">
      <c r="A49" s="185" t="s">
        <v>324</v>
      </c>
      <c r="B49" s="186"/>
      <c r="C49" s="91">
        <f>SUM(C50:C59)</f>
        <v>219407.26</v>
      </c>
    </row>
    <row r="50" spans="1:3" ht="19.5">
      <c r="A50" s="97"/>
      <c r="B50" s="8" t="s">
        <v>264</v>
      </c>
      <c r="C50" s="66">
        <v>31500</v>
      </c>
    </row>
    <row r="51" spans="1:5" ht="18.75">
      <c r="A51" s="44"/>
      <c r="B51" s="8" t="s">
        <v>325</v>
      </c>
      <c r="C51" s="66">
        <v>1390</v>
      </c>
      <c r="D51" s="50"/>
      <c r="E51" s="50"/>
    </row>
    <row r="52" spans="1:5" ht="18.75">
      <c r="A52" s="44"/>
      <c r="B52" s="8" t="s">
        <v>328</v>
      </c>
      <c r="C52" s="66">
        <v>2601.28</v>
      </c>
      <c r="D52" s="50"/>
      <c r="E52" s="50"/>
    </row>
    <row r="53" spans="1:5" ht="18.75">
      <c r="A53" s="44"/>
      <c r="B53" s="8" t="s">
        <v>285</v>
      </c>
      <c r="C53" s="66">
        <v>472</v>
      </c>
      <c r="D53" s="50"/>
      <c r="E53" s="50"/>
    </row>
    <row r="54" spans="1:5" ht="18.75">
      <c r="A54" s="44"/>
      <c r="B54" s="8" t="s">
        <v>332</v>
      </c>
      <c r="C54" s="66">
        <v>3476.6</v>
      </c>
      <c r="D54" s="50"/>
      <c r="E54" s="50"/>
    </row>
    <row r="55" spans="1:5" ht="18.75">
      <c r="A55" s="44"/>
      <c r="B55" s="8" t="s">
        <v>333</v>
      </c>
      <c r="C55" s="66">
        <v>24157.38</v>
      </c>
      <c r="D55" s="50"/>
      <c r="E55" s="50"/>
    </row>
    <row r="56" spans="1:5" ht="18.75">
      <c r="A56" s="44"/>
      <c r="B56" s="8" t="s">
        <v>434</v>
      </c>
      <c r="C56" s="66">
        <v>2920</v>
      </c>
      <c r="D56" s="50"/>
      <c r="E56" s="50"/>
    </row>
    <row r="57" spans="1:5" ht="18.75">
      <c r="A57" s="44"/>
      <c r="B57" s="8" t="s">
        <v>435</v>
      </c>
      <c r="C57" s="66">
        <v>51</v>
      </c>
      <c r="D57" s="50"/>
      <c r="E57" s="50"/>
    </row>
    <row r="58" spans="1:5" ht="18.75">
      <c r="A58" s="44"/>
      <c r="B58" s="10" t="s">
        <v>334</v>
      </c>
      <c r="C58" s="66">
        <v>15469</v>
      </c>
      <c r="D58" s="50"/>
      <c r="E58" s="50"/>
    </row>
    <row r="59" spans="1:5" ht="18.75">
      <c r="A59" s="44"/>
      <c r="B59" s="10" t="s">
        <v>335</v>
      </c>
      <c r="C59" s="66">
        <v>137370</v>
      </c>
      <c r="D59" s="50"/>
      <c r="E59" s="50"/>
    </row>
    <row r="60" spans="1:4" ht="19.5">
      <c r="A60" s="185" t="s">
        <v>24</v>
      </c>
      <c r="B60" s="186"/>
      <c r="C60" s="91">
        <f>SUM(C2+C3+C4+C5+C6+C13+C16+C19+C21+C25+C27+C29+C30+C31+C32+C33+C39+C48+C49)</f>
        <v>904848.37</v>
      </c>
      <c r="D60" s="71"/>
    </row>
    <row r="61" spans="2:5" ht="28.5" customHeight="1">
      <c r="B61" s="50"/>
      <c r="C61" s="65"/>
      <c r="E61" s="50"/>
    </row>
    <row r="62" spans="1:5" ht="28.5" customHeight="1">
      <c r="A62" s="44"/>
      <c r="B62" s="110" t="s">
        <v>342</v>
      </c>
      <c r="C62" s="109" t="s">
        <v>165</v>
      </c>
      <c r="E62" s="50"/>
    </row>
    <row r="63" spans="1:6" ht="28.5" customHeight="1">
      <c r="A63" s="185" t="s">
        <v>343</v>
      </c>
      <c r="B63" s="186"/>
      <c r="C63" s="91">
        <v>691994.75</v>
      </c>
      <c r="E63" s="50"/>
      <c r="F63" s="2">
        <v>108806.04</v>
      </c>
    </row>
    <row r="64" spans="1:5" ht="28.5" customHeight="1">
      <c r="A64" s="185" t="s">
        <v>381</v>
      </c>
      <c r="B64" s="186"/>
      <c r="C64" s="91">
        <v>49098</v>
      </c>
      <c r="E64" s="50"/>
    </row>
    <row r="65" spans="1:5" ht="28.5" customHeight="1">
      <c r="A65" s="185" t="s">
        <v>130</v>
      </c>
      <c r="B65" s="186"/>
      <c r="C65" s="91">
        <v>1200</v>
      </c>
      <c r="E65" s="50"/>
    </row>
    <row r="66" spans="1:5" ht="28.5" customHeight="1">
      <c r="A66" s="185" t="s">
        <v>136</v>
      </c>
      <c r="B66" s="186"/>
      <c r="C66" s="91">
        <v>27000</v>
      </c>
      <c r="E66" s="50"/>
    </row>
    <row r="67" spans="1:5" ht="28.5" customHeight="1">
      <c r="A67" s="185" t="s">
        <v>132</v>
      </c>
      <c r="B67" s="186"/>
      <c r="C67" s="91">
        <v>365</v>
      </c>
      <c r="E67" s="50"/>
    </row>
    <row r="68" spans="1:5" ht="28.5" customHeight="1">
      <c r="A68" s="185" t="s">
        <v>426</v>
      </c>
      <c r="B68" s="186"/>
      <c r="C68" s="91">
        <v>25612</v>
      </c>
      <c r="E68" s="50"/>
    </row>
    <row r="69" spans="1:3" ht="19.5">
      <c r="A69" s="185" t="s">
        <v>352</v>
      </c>
      <c r="B69" s="185"/>
      <c r="C69" s="91">
        <v>254375</v>
      </c>
    </row>
    <row r="70" spans="1:3" ht="19.5">
      <c r="A70" s="185" t="s">
        <v>281</v>
      </c>
      <c r="B70" s="186"/>
      <c r="C70" s="91">
        <v>1000</v>
      </c>
    </row>
    <row r="71" spans="1:3" ht="19.5">
      <c r="A71" s="97"/>
      <c r="B71" s="8" t="s">
        <v>355</v>
      </c>
      <c r="C71" s="66">
        <v>1000</v>
      </c>
    </row>
    <row r="72" spans="1:3" ht="19.5">
      <c r="A72" s="97" t="s">
        <v>357</v>
      </c>
      <c r="B72" s="111"/>
      <c r="C72" s="91">
        <v>46392</v>
      </c>
    </row>
    <row r="73" spans="1:3" ht="19.5">
      <c r="A73" s="185" t="s">
        <v>361</v>
      </c>
      <c r="B73" s="186"/>
      <c r="C73" s="91">
        <v>11090</v>
      </c>
    </row>
    <row r="74" spans="1:3" ht="19.5">
      <c r="A74" s="185" t="s">
        <v>324</v>
      </c>
      <c r="B74" s="186"/>
      <c r="C74" s="91">
        <v>144.56</v>
      </c>
    </row>
    <row r="75" spans="1:3" ht="18.75">
      <c r="A75" s="44"/>
      <c r="B75" s="8" t="s">
        <v>362</v>
      </c>
      <c r="C75" s="66">
        <v>71.28</v>
      </c>
    </row>
    <row r="76" spans="1:3" ht="19.5">
      <c r="A76" s="185" t="s">
        <v>24</v>
      </c>
      <c r="B76" s="186"/>
      <c r="C76" s="91">
        <f>SUM(C63+C64+C65+C66+C67+C68+C69+C70+C72+C73+C74)</f>
        <v>1108271.31</v>
      </c>
    </row>
  </sheetData>
  <sheetProtection/>
  <mergeCells count="29">
    <mergeCell ref="A2:B2"/>
    <mergeCell ref="A6:B6"/>
    <mergeCell ref="A13:B13"/>
    <mergeCell ref="A21:B21"/>
    <mergeCell ref="A25:B25"/>
    <mergeCell ref="A27:B27"/>
    <mergeCell ref="A29:B29"/>
    <mergeCell ref="A31:B31"/>
    <mergeCell ref="A32:B32"/>
    <mergeCell ref="A39:B39"/>
    <mergeCell ref="A48:B48"/>
    <mergeCell ref="A49:B49"/>
    <mergeCell ref="A60:B60"/>
    <mergeCell ref="A63:B63"/>
    <mergeCell ref="A68:B68"/>
    <mergeCell ref="A69:B69"/>
    <mergeCell ref="A70:B70"/>
    <mergeCell ref="A66:B66"/>
    <mergeCell ref="A67:B67"/>
    <mergeCell ref="A73:B73"/>
    <mergeCell ref="A74:B74"/>
    <mergeCell ref="A76:B76"/>
    <mergeCell ref="A3:B3"/>
    <mergeCell ref="A4:B4"/>
    <mergeCell ref="A19:B19"/>
    <mergeCell ref="A30:B30"/>
    <mergeCell ref="A33:B33"/>
    <mergeCell ref="A64:B64"/>
    <mergeCell ref="A65:B6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59">
      <selection activeCell="A59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11922</v>
      </c>
    </row>
    <row r="3" spans="1:3" ht="19.5">
      <c r="A3" s="185" t="s">
        <v>436</v>
      </c>
      <c r="B3" s="186"/>
      <c r="C3" s="91">
        <v>39485</v>
      </c>
    </row>
    <row r="4" spans="1:3" ht="19.5">
      <c r="A4" s="185" t="s">
        <v>437</v>
      </c>
      <c r="B4" s="186"/>
      <c r="C4" s="91">
        <v>20000</v>
      </c>
    </row>
    <row r="5" spans="1:3" ht="19.5">
      <c r="A5" s="97" t="s">
        <v>368</v>
      </c>
      <c r="B5" s="108"/>
      <c r="C5" s="91">
        <f>SUM(C6:C7)</f>
        <v>27637</v>
      </c>
    </row>
    <row r="6" spans="1:3" ht="18.75">
      <c r="A6" s="44"/>
      <c r="B6" s="8" t="s">
        <v>449</v>
      </c>
      <c r="C6" s="66">
        <v>23837</v>
      </c>
    </row>
    <row r="7" spans="1:3" ht="18.75">
      <c r="A7" s="44"/>
      <c r="B7" s="8" t="s">
        <v>450</v>
      </c>
      <c r="C7" s="66">
        <v>3800</v>
      </c>
    </row>
    <row r="8" spans="1:3" ht="19.5">
      <c r="A8" s="189" t="s">
        <v>257</v>
      </c>
      <c r="B8" s="190"/>
      <c r="C8" s="91">
        <f>SUM(C9:C14)</f>
        <v>26819.68</v>
      </c>
    </row>
    <row r="9" spans="1:3" ht="18.75">
      <c r="A9" s="44"/>
      <c r="B9" s="8" t="s">
        <v>438</v>
      </c>
      <c r="C9" s="66">
        <v>100</v>
      </c>
    </row>
    <row r="10" spans="1:3" ht="18.75">
      <c r="A10" s="44"/>
      <c r="B10" s="8" t="s">
        <v>261</v>
      </c>
      <c r="C10" s="66">
        <v>9956.68</v>
      </c>
    </row>
    <row r="11" spans="1:3" ht="18.75">
      <c r="A11" s="44"/>
      <c r="B11" s="8" t="s">
        <v>264</v>
      </c>
      <c r="C11" s="66">
        <v>3600</v>
      </c>
    </row>
    <row r="12" spans="1:3" ht="18.75">
      <c r="A12" s="44"/>
      <c r="B12" s="8" t="s">
        <v>259</v>
      </c>
      <c r="C12" s="66">
        <v>9063</v>
      </c>
    </row>
    <row r="13" spans="1:3" ht="18.75">
      <c r="A13" s="44"/>
      <c r="B13" s="8" t="s">
        <v>439</v>
      </c>
      <c r="C13" s="66">
        <v>4100</v>
      </c>
    </row>
    <row r="14" spans="1:3" ht="18.75">
      <c r="A14" s="44"/>
      <c r="B14" s="8" t="s">
        <v>336</v>
      </c>
      <c r="C14" s="66">
        <v>0</v>
      </c>
    </row>
    <row r="15" spans="1:3" ht="19.5">
      <c r="A15" s="185" t="s">
        <v>143</v>
      </c>
      <c r="B15" s="186"/>
      <c r="C15" s="91">
        <f>SUM(C16:C17)</f>
        <v>3528</v>
      </c>
    </row>
    <row r="16" spans="1:3" ht="18.75">
      <c r="A16" s="44"/>
      <c r="B16" s="8" t="s">
        <v>264</v>
      </c>
      <c r="C16" s="66">
        <v>3528</v>
      </c>
    </row>
    <row r="17" spans="1:3" ht="18.75">
      <c r="A17" s="44"/>
      <c r="B17" s="8" t="s">
        <v>337</v>
      </c>
      <c r="C17" s="66">
        <v>0</v>
      </c>
    </row>
    <row r="18" spans="1:3" ht="19.5">
      <c r="A18" s="97" t="s">
        <v>268</v>
      </c>
      <c r="B18" s="108"/>
      <c r="C18" s="91">
        <f>SUM(C19:C20)</f>
        <v>2048</v>
      </c>
    </row>
    <row r="19" spans="1:3" ht="18.75">
      <c r="A19" s="44"/>
      <c r="B19" s="8" t="s">
        <v>440</v>
      </c>
      <c r="C19" s="66">
        <v>48</v>
      </c>
    </row>
    <row r="20" spans="1:3" ht="18.75">
      <c r="A20" s="44"/>
      <c r="B20" s="8" t="s">
        <v>264</v>
      </c>
      <c r="C20" s="66">
        <v>2000</v>
      </c>
    </row>
    <row r="21" spans="1:3" ht="19.5">
      <c r="A21" s="185" t="s">
        <v>441</v>
      </c>
      <c r="B21" s="186"/>
      <c r="C21" s="91">
        <f>SUM(C22:C23)</f>
        <v>178840</v>
      </c>
    </row>
    <row r="22" spans="1:3" ht="18.75">
      <c r="A22" s="44"/>
      <c r="B22" s="8" t="s">
        <v>442</v>
      </c>
      <c r="C22" s="66">
        <v>164865</v>
      </c>
    </row>
    <row r="23" spans="1:3" ht="18.75">
      <c r="A23" s="44"/>
      <c r="B23" s="8" t="s">
        <v>451</v>
      </c>
      <c r="C23" s="66">
        <v>13975</v>
      </c>
    </row>
    <row r="24" spans="1:3" ht="19.5">
      <c r="A24" s="185" t="s">
        <v>275</v>
      </c>
      <c r="B24" s="186"/>
      <c r="C24" s="91">
        <f>SUM(C25:C27)</f>
        <v>18531</v>
      </c>
    </row>
    <row r="25" spans="1:3" ht="18.75">
      <c r="A25" s="44"/>
      <c r="B25" s="8" t="s">
        <v>276</v>
      </c>
      <c r="C25" s="66">
        <v>289</v>
      </c>
    </row>
    <row r="26" spans="1:3" ht="18.75">
      <c r="A26" s="44"/>
      <c r="B26" s="8" t="s">
        <v>452</v>
      </c>
      <c r="C26" s="66">
        <v>13772</v>
      </c>
    </row>
    <row r="27" spans="1:3" ht="18.75">
      <c r="A27" s="44"/>
      <c r="B27" s="8" t="s">
        <v>435</v>
      </c>
      <c r="C27" s="66">
        <v>4470</v>
      </c>
    </row>
    <row r="28" spans="1:3" ht="19.5">
      <c r="A28" s="185" t="s">
        <v>429</v>
      </c>
      <c r="B28" s="185"/>
      <c r="C28" s="91">
        <f>SUM(C29)</f>
        <v>6759.79</v>
      </c>
    </row>
    <row r="29" spans="1:3" ht="19.5">
      <c r="A29" s="97"/>
      <c r="B29" s="8" t="s">
        <v>430</v>
      </c>
      <c r="C29" s="66">
        <v>6759.79</v>
      </c>
    </row>
    <row r="30" spans="1:9" ht="19.5">
      <c r="A30" s="185" t="s">
        <v>291</v>
      </c>
      <c r="B30" s="185"/>
      <c r="C30" s="91">
        <f>SUM(C31:C31)</f>
        <v>6605.5</v>
      </c>
      <c r="G30" s="94"/>
      <c r="H30" s="94"/>
      <c r="I30" s="94"/>
    </row>
    <row r="31" spans="1:9" ht="19.5">
      <c r="A31" s="97"/>
      <c r="B31" s="8" t="s">
        <v>261</v>
      </c>
      <c r="C31" s="66">
        <v>6605.5</v>
      </c>
      <c r="G31" s="94"/>
      <c r="H31" s="94"/>
      <c r="I31" s="94"/>
    </row>
    <row r="32" spans="1:9" ht="19.5">
      <c r="A32" s="185" t="s">
        <v>431</v>
      </c>
      <c r="B32" s="186"/>
      <c r="C32" s="91">
        <v>15500</v>
      </c>
      <c r="G32" s="94"/>
      <c r="H32" s="94"/>
      <c r="I32" s="94"/>
    </row>
    <row r="33" spans="1:9" ht="19.5">
      <c r="A33" s="185" t="s">
        <v>150</v>
      </c>
      <c r="B33" s="186"/>
      <c r="C33" s="91">
        <v>1986</v>
      </c>
      <c r="G33" s="94"/>
      <c r="H33" s="94"/>
      <c r="I33" s="94"/>
    </row>
    <row r="34" spans="1:9" ht="19.5">
      <c r="A34" s="185" t="s">
        <v>338</v>
      </c>
      <c r="B34" s="186"/>
      <c r="C34" s="91">
        <v>49751.9</v>
      </c>
      <c r="G34" s="94"/>
      <c r="H34" s="94"/>
      <c r="I34" s="94"/>
    </row>
    <row r="35" spans="1:9" ht="19.5">
      <c r="A35" s="185" t="s">
        <v>305</v>
      </c>
      <c r="B35" s="186"/>
      <c r="C35" s="91">
        <v>21644</v>
      </c>
      <c r="G35" s="94"/>
      <c r="H35" s="94"/>
      <c r="I35" s="94"/>
    </row>
    <row r="36" spans="1:3" ht="19.5">
      <c r="A36" s="185" t="s">
        <v>153</v>
      </c>
      <c r="B36" s="186"/>
      <c r="C36" s="91">
        <f>SUM(C37:C42)</f>
        <v>127719.9</v>
      </c>
    </row>
    <row r="37" spans="1:3" ht="18.75">
      <c r="A37" s="44"/>
      <c r="B37" s="8" t="s">
        <v>264</v>
      </c>
      <c r="C37" s="66">
        <v>5330</v>
      </c>
    </row>
    <row r="38" spans="1:3" ht="19.5">
      <c r="A38" s="97"/>
      <c r="B38" s="8" t="s">
        <v>443</v>
      </c>
      <c r="C38" s="66">
        <v>2952</v>
      </c>
    </row>
    <row r="39" spans="1:3" ht="19.5">
      <c r="A39" s="97"/>
      <c r="B39" s="8" t="s">
        <v>444</v>
      </c>
      <c r="C39" s="112">
        <v>700</v>
      </c>
    </row>
    <row r="40" spans="1:3" ht="19.5">
      <c r="A40" s="97"/>
      <c r="B40" s="8" t="s">
        <v>445</v>
      </c>
      <c r="C40" s="66">
        <v>1679</v>
      </c>
    </row>
    <row r="41" spans="1:3" ht="19.5">
      <c r="A41" s="97"/>
      <c r="B41" s="8" t="s">
        <v>453</v>
      </c>
      <c r="C41" s="66">
        <v>8068.9</v>
      </c>
    </row>
    <row r="42" spans="1:3" ht="19.5">
      <c r="A42" s="97"/>
      <c r="B42" s="8" t="s">
        <v>446</v>
      </c>
      <c r="C42" s="66">
        <v>108990</v>
      </c>
    </row>
    <row r="43" spans="1:3" ht="19.5">
      <c r="A43" s="185" t="s">
        <v>313</v>
      </c>
      <c r="B43" s="186"/>
      <c r="C43" s="91">
        <f>SUM(C44:C51)</f>
        <v>135058.14</v>
      </c>
    </row>
    <row r="44" spans="1:3" ht="19.5">
      <c r="A44" s="97"/>
      <c r="B44" s="8" t="s">
        <v>391</v>
      </c>
      <c r="C44" s="66">
        <v>33283</v>
      </c>
    </row>
    <row r="45" spans="1:3" ht="18.75">
      <c r="A45" s="44"/>
      <c r="B45" s="8" t="s">
        <v>315</v>
      </c>
      <c r="C45" s="66">
        <v>1266</v>
      </c>
    </row>
    <row r="46" spans="1:3" ht="18.75">
      <c r="A46" s="44"/>
      <c r="B46" s="8" t="s">
        <v>316</v>
      </c>
      <c r="C46" s="66">
        <v>15984</v>
      </c>
    </row>
    <row r="47" spans="1:3" ht="18.75">
      <c r="A47" s="44"/>
      <c r="B47" s="8" t="s">
        <v>317</v>
      </c>
      <c r="C47" s="66">
        <v>17197.54</v>
      </c>
    </row>
    <row r="48" spans="1:3" ht="18.75">
      <c r="A48" s="44"/>
      <c r="B48" s="8" t="s">
        <v>447</v>
      </c>
      <c r="C48" s="66">
        <v>3343</v>
      </c>
    </row>
    <row r="49" spans="1:3" ht="18.75">
      <c r="A49" s="44"/>
      <c r="B49" s="8" t="s">
        <v>448</v>
      </c>
      <c r="C49" s="66">
        <v>58072.6</v>
      </c>
    </row>
    <row r="50" spans="1:3" ht="18.75">
      <c r="A50" s="44"/>
      <c r="B50" s="8" t="s">
        <v>433</v>
      </c>
      <c r="C50" s="66">
        <v>1053</v>
      </c>
    </row>
    <row r="51" spans="1:3" ht="18.75">
      <c r="A51" s="44"/>
      <c r="B51" s="8" t="s">
        <v>432</v>
      </c>
      <c r="C51" s="66">
        <v>4859</v>
      </c>
    </row>
    <row r="52" spans="1:5" ht="19.5">
      <c r="A52" s="185" t="s">
        <v>187</v>
      </c>
      <c r="B52" s="186"/>
      <c r="C52" s="91">
        <v>125568</v>
      </c>
      <c r="E52" s="50"/>
    </row>
    <row r="53" spans="1:3" ht="19.5">
      <c r="A53" s="185" t="s">
        <v>324</v>
      </c>
      <c r="B53" s="186"/>
      <c r="C53" s="91">
        <f>SUM(C54:C65)</f>
        <v>273946.86</v>
      </c>
    </row>
    <row r="54" spans="1:3" ht="19.5">
      <c r="A54" s="97"/>
      <c r="B54" s="8" t="s">
        <v>264</v>
      </c>
      <c r="C54" s="66">
        <v>57840</v>
      </c>
    </row>
    <row r="55" spans="1:5" ht="18.75">
      <c r="A55" s="44"/>
      <c r="B55" s="8" t="s">
        <v>325</v>
      </c>
      <c r="C55" s="66">
        <v>3089</v>
      </c>
      <c r="D55" s="50"/>
      <c r="E55" s="50"/>
    </row>
    <row r="56" spans="1:5" ht="18.75">
      <c r="A56" s="44"/>
      <c r="B56" s="8" t="s">
        <v>328</v>
      </c>
      <c r="C56" s="66">
        <v>4491.28</v>
      </c>
      <c r="D56" s="50"/>
      <c r="E56" s="50"/>
    </row>
    <row r="57" spans="1:5" ht="18.75">
      <c r="A57" s="44"/>
      <c r="B57" s="8" t="s">
        <v>285</v>
      </c>
      <c r="C57" s="66">
        <v>658</v>
      </c>
      <c r="D57" s="50"/>
      <c r="E57" s="50"/>
    </row>
    <row r="58" spans="1:5" ht="18.75">
      <c r="A58" s="44"/>
      <c r="B58" s="8" t="s">
        <v>455</v>
      </c>
      <c r="C58" s="66">
        <v>500</v>
      </c>
      <c r="D58" s="50"/>
      <c r="E58" s="50"/>
    </row>
    <row r="59" spans="1:5" ht="18.75">
      <c r="A59" s="44"/>
      <c r="B59" s="8" t="s">
        <v>332</v>
      </c>
      <c r="C59" s="66">
        <v>5122.2</v>
      </c>
      <c r="D59" s="50"/>
      <c r="E59" s="50"/>
    </row>
    <row r="60" spans="1:5" ht="18.75">
      <c r="A60" s="44"/>
      <c r="B60" s="8" t="s">
        <v>454</v>
      </c>
      <c r="C60" s="66">
        <v>13714</v>
      </c>
      <c r="D60" s="50"/>
      <c r="E60" s="50"/>
    </row>
    <row r="61" spans="1:5" ht="18.75">
      <c r="A61" s="44"/>
      <c r="B61" s="8" t="s">
        <v>333</v>
      </c>
      <c r="C61" s="66">
        <v>27027.38</v>
      </c>
      <c r="D61" s="50"/>
      <c r="E61" s="50"/>
    </row>
    <row r="62" spans="1:5" ht="18.75">
      <c r="A62" s="44"/>
      <c r="B62" s="8" t="s">
        <v>434</v>
      </c>
      <c r="C62" s="66">
        <v>4615</v>
      </c>
      <c r="D62" s="50"/>
      <c r="E62" s="50"/>
    </row>
    <row r="63" spans="1:5" ht="18.75">
      <c r="A63" s="44"/>
      <c r="B63" s="8" t="s">
        <v>435</v>
      </c>
      <c r="C63" s="66">
        <v>51</v>
      </c>
      <c r="D63" s="50"/>
      <c r="E63" s="50"/>
    </row>
    <row r="64" spans="1:5" ht="18.75">
      <c r="A64" s="44"/>
      <c r="B64" s="10" t="s">
        <v>334</v>
      </c>
      <c r="C64" s="66">
        <v>19469</v>
      </c>
      <c r="D64" s="50"/>
      <c r="E64" s="50"/>
    </row>
    <row r="65" spans="1:5" ht="18.75">
      <c r="A65" s="44"/>
      <c r="B65" s="10" t="s">
        <v>335</v>
      </c>
      <c r="C65" s="66">
        <v>137370</v>
      </c>
      <c r="D65" s="50"/>
      <c r="E65" s="50"/>
    </row>
    <row r="66" spans="1:4" ht="19.5">
      <c r="A66" s="185" t="s">
        <v>24</v>
      </c>
      <c r="B66" s="186"/>
      <c r="C66" s="91">
        <f>SUM(C2+C3+C4+C5+C8+C15+C18+C21+C24+C28+C30+C32+C33+C34+C35+C36+C43+C52+C53)</f>
        <v>1093350.77</v>
      </c>
      <c r="D66" s="71"/>
    </row>
    <row r="67" spans="2:5" ht="28.5" customHeight="1">
      <c r="B67" s="50"/>
      <c r="C67" s="65"/>
      <c r="E67" s="50"/>
    </row>
    <row r="68" spans="1:5" ht="28.5" customHeight="1">
      <c r="A68" s="44"/>
      <c r="B68" s="110" t="s">
        <v>342</v>
      </c>
      <c r="C68" s="109" t="s">
        <v>165</v>
      </c>
      <c r="E68" s="50"/>
    </row>
    <row r="69" spans="1:5" ht="28.5" customHeight="1">
      <c r="A69" s="185" t="s">
        <v>343</v>
      </c>
      <c r="B69" s="186"/>
      <c r="C69" s="91">
        <v>947814.39</v>
      </c>
      <c r="E69" s="50"/>
    </row>
    <row r="70" spans="1:5" ht="28.5" customHeight="1">
      <c r="A70" s="185" t="s">
        <v>381</v>
      </c>
      <c r="B70" s="186"/>
      <c r="C70" s="91">
        <v>53130</v>
      </c>
      <c r="E70" s="50"/>
    </row>
    <row r="71" spans="1:5" ht="28.5" customHeight="1">
      <c r="A71" s="185" t="s">
        <v>130</v>
      </c>
      <c r="B71" s="186"/>
      <c r="C71" s="91">
        <v>1500</v>
      </c>
      <c r="E71" s="50"/>
    </row>
    <row r="72" spans="1:5" ht="28.5" customHeight="1">
      <c r="A72" s="185" t="s">
        <v>346</v>
      </c>
      <c r="B72" s="186"/>
      <c r="C72" s="91">
        <v>50</v>
      </c>
      <c r="E72" s="50"/>
    </row>
    <row r="73" spans="1:5" ht="28.5" customHeight="1">
      <c r="A73" s="185" t="s">
        <v>136</v>
      </c>
      <c r="B73" s="186"/>
      <c r="C73" s="91">
        <v>27000</v>
      </c>
      <c r="E73" s="50"/>
    </row>
    <row r="74" spans="1:5" ht="28.5" customHeight="1">
      <c r="A74" s="185" t="s">
        <v>456</v>
      </c>
      <c r="B74" s="186"/>
      <c r="C74" s="91">
        <v>20000</v>
      </c>
      <c r="E74" s="50"/>
    </row>
    <row r="75" spans="1:5" ht="28.5" customHeight="1">
      <c r="A75" s="185" t="s">
        <v>132</v>
      </c>
      <c r="B75" s="186"/>
      <c r="C75" s="91">
        <v>3299</v>
      </c>
      <c r="E75" s="50"/>
    </row>
    <row r="76" spans="1:5" ht="28.5" customHeight="1">
      <c r="A76" s="185" t="s">
        <v>426</v>
      </c>
      <c r="B76" s="186"/>
      <c r="C76" s="91">
        <v>29715.1</v>
      </c>
      <c r="E76" s="50"/>
    </row>
    <row r="77" spans="1:3" ht="19.5">
      <c r="A77" s="185" t="s">
        <v>352</v>
      </c>
      <c r="B77" s="185"/>
      <c r="C77" s="91">
        <v>354375</v>
      </c>
    </row>
    <row r="78" spans="1:3" ht="19.5">
      <c r="A78" s="185" t="s">
        <v>131</v>
      </c>
      <c r="B78" s="185"/>
      <c r="C78" s="91">
        <v>44700</v>
      </c>
    </row>
    <row r="79" spans="1:3" ht="19.5">
      <c r="A79" s="185" t="s">
        <v>457</v>
      </c>
      <c r="B79" s="186"/>
      <c r="C79" s="91">
        <f>SUM(C80:C81)</f>
        <v>8650</v>
      </c>
    </row>
    <row r="80" spans="1:3" ht="19.5">
      <c r="A80" s="97"/>
      <c r="B80" s="8" t="s">
        <v>355</v>
      </c>
      <c r="C80" s="66">
        <v>2400</v>
      </c>
    </row>
    <row r="81" spans="1:3" ht="19.5">
      <c r="A81" s="97"/>
      <c r="B81" s="8" t="s">
        <v>458</v>
      </c>
      <c r="C81" s="66">
        <v>6250</v>
      </c>
    </row>
    <row r="82" spans="1:3" ht="19.5">
      <c r="A82" s="97" t="s">
        <v>357</v>
      </c>
      <c r="B82" s="111"/>
      <c r="C82" s="91">
        <v>68538</v>
      </c>
    </row>
    <row r="83" spans="1:3" ht="19.5">
      <c r="A83" s="185" t="s">
        <v>361</v>
      </c>
      <c r="B83" s="186"/>
      <c r="C83" s="91">
        <v>17454</v>
      </c>
    </row>
    <row r="84" spans="1:3" ht="19.5">
      <c r="A84" s="185" t="s">
        <v>459</v>
      </c>
      <c r="B84" s="186"/>
      <c r="C84" s="91">
        <v>221.16</v>
      </c>
    </row>
    <row r="85" spans="1:3" ht="19.5">
      <c r="A85" s="185" t="s">
        <v>24</v>
      </c>
      <c r="B85" s="186"/>
      <c r="C85" s="91">
        <f>SUM(C69+C70+C71+C73+C75+C76+C77+C79+C82+C83+C84+C78+C72+C74)</f>
        <v>1576446.65</v>
      </c>
    </row>
  </sheetData>
  <sheetProtection/>
  <mergeCells count="32">
    <mergeCell ref="A77:B77"/>
    <mergeCell ref="A79:B79"/>
    <mergeCell ref="A83:B83"/>
    <mergeCell ref="A84:B84"/>
    <mergeCell ref="A85:B85"/>
    <mergeCell ref="A72:B72"/>
    <mergeCell ref="A74:B74"/>
    <mergeCell ref="A78:B78"/>
    <mergeCell ref="A69:B69"/>
    <mergeCell ref="A70:B70"/>
    <mergeCell ref="A71:B71"/>
    <mergeCell ref="A73:B73"/>
    <mergeCell ref="A75:B75"/>
    <mergeCell ref="A76:B76"/>
    <mergeCell ref="A35:B35"/>
    <mergeCell ref="A36:B36"/>
    <mergeCell ref="A43:B43"/>
    <mergeCell ref="A52:B52"/>
    <mergeCell ref="A53:B53"/>
    <mergeCell ref="A66:B66"/>
    <mergeCell ref="A24:B24"/>
    <mergeCell ref="A28:B28"/>
    <mergeCell ref="A30:B30"/>
    <mergeCell ref="A32:B32"/>
    <mergeCell ref="A33:B33"/>
    <mergeCell ref="A34:B34"/>
    <mergeCell ref="A2:B2"/>
    <mergeCell ref="A3:B3"/>
    <mergeCell ref="A4:B4"/>
    <mergeCell ref="A8:B8"/>
    <mergeCell ref="A15:B15"/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84">
      <selection activeCell="A84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11922</v>
      </c>
    </row>
    <row r="3" spans="1:3" ht="19.5">
      <c r="A3" s="185" t="s">
        <v>436</v>
      </c>
      <c r="B3" s="186"/>
      <c r="C3" s="91">
        <v>39485</v>
      </c>
    </row>
    <row r="4" spans="1:3" ht="19.5">
      <c r="A4" s="185" t="s">
        <v>437</v>
      </c>
      <c r="B4" s="186"/>
      <c r="C4" s="91">
        <v>20000</v>
      </c>
    </row>
    <row r="5" spans="1:3" ht="19.5">
      <c r="A5" s="97" t="s">
        <v>368</v>
      </c>
      <c r="B5" s="108"/>
      <c r="C5" s="91">
        <f>SUM(C6:C7)</f>
        <v>32487</v>
      </c>
    </row>
    <row r="6" spans="1:3" ht="18.75">
      <c r="A6" s="44"/>
      <c r="B6" s="8" t="s">
        <v>449</v>
      </c>
      <c r="C6" s="66">
        <v>23837</v>
      </c>
    </row>
    <row r="7" spans="1:3" ht="18.75">
      <c r="A7" s="44"/>
      <c r="B7" s="8" t="s">
        <v>450</v>
      </c>
      <c r="C7" s="66">
        <v>8650</v>
      </c>
    </row>
    <row r="8" spans="1:3" ht="19.5">
      <c r="A8" s="189" t="s">
        <v>257</v>
      </c>
      <c r="B8" s="190"/>
      <c r="C8" s="91">
        <f>SUM(C9:C14)</f>
        <v>87373.68</v>
      </c>
    </row>
    <row r="9" spans="1:3" ht="18.75">
      <c r="A9" s="44"/>
      <c r="B9" s="8" t="s">
        <v>438</v>
      </c>
      <c r="C9" s="66">
        <v>100</v>
      </c>
    </row>
    <row r="10" spans="1:3" ht="18.75">
      <c r="A10" s="44"/>
      <c r="B10" s="8" t="s">
        <v>261</v>
      </c>
      <c r="C10" s="66">
        <v>13376.68</v>
      </c>
    </row>
    <row r="11" spans="1:3" ht="18.75">
      <c r="A11" s="44"/>
      <c r="B11" s="8" t="s">
        <v>264</v>
      </c>
      <c r="C11" s="66">
        <v>3600</v>
      </c>
    </row>
    <row r="12" spans="1:3" ht="18.75">
      <c r="A12" s="44"/>
      <c r="B12" s="8" t="s">
        <v>259</v>
      </c>
      <c r="C12" s="66">
        <v>18765</v>
      </c>
    </row>
    <row r="13" spans="1:3" ht="18.75">
      <c r="A13" s="44"/>
      <c r="B13" s="8" t="s">
        <v>439</v>
      </c>
      <c r="C13" s="66">
        <v>4100</v>
      </c>
    </row>
    <row r="14" spans="1:3" ht="18.75">
      <c r="A14" s="44"/>
      <c r="B14" s="8" t="s">
        <v>465</v>
      </c>
      <c r="C14" s="66">
        <v>47432</v>
      </c>
    </row>
    <row r="15" spans="1:3" ht="19.5">
      <c r="A15" s="185" t="s">
        <v>466</v>
      </c>
      <c r="B15" s="186"/>
      <c r="C15" s="91">
        <v>471237</v>
      </c>
    </row>
    <row r="16" spans="1:3" ht="19.5">
      <c r="A16" s="185" t="s">
        <v>143</v>
      </c>
      <c r="B16" s="186"/>
      <c r="C16" s="91">
        <f>SUM(C17:C18)</f>
        <v>13886</v>
      </c>
    </row>
    <row r="17" spans="1:3" ht="18.75">
      <c r="A17" s="44"/>
      <c r="B17" s="8" t="s">
        <v>264</v>
      </c>
      <c r="C17" s="66">
        <v>4704</v>
      </c>
    </row>
    <row r="18" spans="1:3" ht="18.75">
      <c r="A18" s="44"/>
      <c r="B18" s="8" t="s">
        <v>337</v>
      </c>
      <c r="C18" s="66">
        <v>9182</v>
      </c>
    </row>
    <row r="19" spans="1:3" ht="19.5">
      <c r="A19" s="97" t="s">
        <v>268</v>
      </c>
      <c r="B19" s="108"/>
      <c r="C19" s="91">
        <f>SUM(C20:C21)</f>
        <v>2048</v>
      </c>
    </row>
    <row r="20" spans="1:3" ht="18.75">
      <c r="A20" s="44"/>
      <c r="B20" s="8" t="s">
        <v>440</v>
      </c>
      <c r="C20" s="66">
        <v>48</v>
      </c>
    </row>
    <row r="21" spans="1:3" ht="18.75">
      <c r="A21" s="44"/>
      <c r="B21" s="8" t="s">
        <v>264</v>
      </c>
      <c r="C21" s="66">
        <v>2000</v>
      </c>
    </row>
    <row r="22" spans="1:3" ht="19.5">
      <c r="A22" s="185" t="s">
        <v>467</v>
      </c>
      <c r="B22" s="186"/>
      <c r="C22" s="91">
        <v>3000</v>
      </c>
    </row>
    <row r="23" spans="1:3" ht="19.5">
      <c r="A23" s="185" t="s">
        <v>441</v>
      </c>
      <c r="B23" s="186"/>
      <c r="C23" s="91">
        <f>SUM(C24:C25)</f>
        <v>178840</v>
      </c>
    </row>
    <row r="24" spans="1:3" ht="18.75">
      <c r="A24" s="44"/>
      <c r="B24" s="8" t="s">
        <v>442</v>
      </c>
      <c r="C24" s="66">
        <v>164865</v>
      </c>
    </row>
    <row r="25" spans="1:3" ht="18.75">
      <c r="A25" s="44"/>
      <c r="B25" s="8" t="s">
        <v>451</v>
      </c>
      <c r="C25" s="66">
        <v>13975</v>
      </c>
    </row>
    <row r="26" spans="1:3" ht="19.5">
      <c r="A26" s="185" t="s">
        <v>275</v>
      </c>
      <c r="B26" s="186"/>
      <c r="C26" s="91">
        <f>SUM(C27:C29)</f>
        <v>18705</v>
      </c>
    </row>
    <row r="27" spans="1:3" ht="18.75">
      <c r="A27" s="44"/>
      <c r="B27" s="8" t="s">
        <v>276</v>
      </c>
      <c r="C27" s="66">
        <v>463</v>
      </c>
    </row>
    <row r="28" spans="1:3" ht="18.75">
      <c r="A28" s="44"/>
      <c r="B28" s="8" t="s">
        <v>452</v>
      </c>
      <c r="C28" s="66">
        <v>13772</v>
      </c>
    </row>
    <row r="29" spans="1:3" ht="18.75">
      <c r="A29" s="44"/>
      <c r="B29" s="8" t="s">
        <v>435</v>
      </c>
      <c r="C29" s="66">
        <v>4470</v>
      </c>
    </row>
    <row r="30" spans="1:3" ht="19.5">
      <c r="A30" s="185" t="s">
        <v>429</v>
      </c>
      <c r="B30" s="185"/>
      <c r="C30" s="91">
        <f>SUM(C31:C32)</f>
        <v>18187.79</v>
      </c>
    </row>
    <row r="31" spans="1:3" ht="19.5">
      <c r="A31" s="97"/>
      <c r="B31" s="8" t="s">
        <v>468</v>
      </c>
      <c r="C31" s="66">
        <v>11428</v>
      </c>
    </row>
    <row r="32" spans="1:3" ht="19.5">
      <c r="A32" s="97"/>
      <c r="B32" s="8" t="s">
        <v>430</v>
      </c>
      <c r="C32" s="66">
        <v>6759.79</v>
      </c>
    </row>
    <row r="33" spans="1:9" ht="19.5">
      <c r="A33" s="185" t="s">
        <v>291</v>
      </c>
      <c r="B33" s="185"/>
      <c r="C33" s="91">
        <f>SUM(C34:C34)</f>
        <v>8675.5</v>
      </c>
      <c r="G33" s="94"/>
      <c r="H33" s="94"/>
      <c r="I33" s="94"/>
    </row>
    <row r="34" spans="1:9" ht="19.5">
      <c r="A34" s="97"/>
      <c r="B34" s="8" t="s">
        <v>261</v>
      </c>
      <c r="C34" s="66">
        <v>8675.5</v>
      </c>
      <c r="G34" s="94"/>
      <c r="H34" s="94"/>
      <c r="I34" s="94"/>
    </row>
    <row r="35" spans="1:9" ht="19.5">
      <c r="A35" s="185" t="s">
        <v>431</v>
      </c>
      <c r="B35" s="186"/>
      <c r="C35" s="91">
        <v>15500</v>
      </c>
      <c r="G35" s="94"/>
      <c r="H35" s="94"/>
      <c r="I35" s="94"/>
    </row>
    <row r="36" spans="1:9" ht="19.5">
      <c r="A36" s="185" t="s">
        <v>150</v>
      </c>
      <c r="B36" s="186"/>
      <c r="C36" s="91">
        <v>3792</v>
      </c>
      <c r="G36" s="94"/>
      <c r="H36" s="94"/>
      <c r="I36" s="94"/>
    </row>
    <row r="37" spans="1:9" ht="19.5">
      <c r="A37" s="185" t="s">
        <v>338</v>
      </c>
      <c r="B37" s="186"/>
      <c r="C37" s="91">
        <v>67974.5</v>
      </c>
      <c r="G37" s="94"/>
      <c r="H37" s="94"/>
      <c r="I37" s="94"/>
    </row>
    <row r="38" spans="1:9" ht="19.5">
      <c r="A38" s="185" t="s">
        <v>470</v>
      </c>
      <c r="B38" s="186"/>
      <c r="C38" s="91">
        <f>SUM(C39:C40)</f>
        <v>232175</v>
      </c>
      <c r="G38" s="94"/>
      <c r="H38" s="94"/>
      <c r="I38" s="94"/>
    </row>
    <row r="39" spans="1:9" ht="19.5">
      <c r="A39" s="97"/>
      <c r="B39" s="8" t="s">
        <v>469</v>
      </c>
      <c r="C39" s="91">
        <v>27807</v>
      </c>
      <c r="G39" s="94"/>
      <c r="H39" s="94"/>
      <c r="I39" s="94"/>
    </row>
    <row r="40" spans="1:9" ht="19.5">
      <c r="A40" s="97"/>
      <c r="B40" s="8" t="s">
        <v>471</v>
      </c>
      <c r="C40" s="91">
        <v>204368</v>
      </c>
      <c r="G40" s="94"/>
      <c r="H40" s="94"/>
      <c r="I40" s="94"/>
    </row>
    <row r="41" spans="1:3" ht="19.5">
      <c r="A41" s="185" t="s">
        <v>153</v>
      </c>
      <c r="B41" s="186"/>
      <c r="C41" s="91">
        <f>SUM(C42:C48)</f>
        <v>135561.9</v>
      </c>
    </row>
    <row r="42" spans="1:3" ht="18.75">
      <c r="A42" s="44"/>
      <c r="B42" s="8" t="s">
        <v>264</v>
      </c>
      <c r="C42" s="66">
        <v>5850</v>
      </c>
    </row>
    <row r="43" spans="1:3" ht="19.5">
      <c r="A43" s="97"/>
      <c r="B43" s="8" t="s">
        <v>443</v>
      </c>
      <c r="C43" s="66">
        <v>2952</v>
      </c>
    </row>
    <row r="44" spans="1:3" ht="19.5">
      <c r="A44" s="97"/>
      <c r="B44" s="8" t="s">
        <v>444</v>
      </c>
      <c r="C44" s="112">
        <v>700</v>
      </c>
    </row>
    <row r="45" spans="1:3" ht="19.5">
      <c r="A45" s="97"/>
      <c r="B45" s="8" t="s">
        <v>445</v>
      </c>
      <c r="C45" s="66">
        <v>1679</v>
      </c>
    </row>
    <row r="46" spans="1:3" ht="19.5">
      <c r="A46" s="97"/>
      <c r="B46" s="8" t="s">
        <v>472</v>
      </c>
      <c r="C46" s="66">
        <v>5936</v>
      </c>
    </row>
    <row r="47" spans="1:3" ht="19.5">
      <c r="A47" s="97"/>
      <c r="B47" s="8" t="s">
        <v>453</v>
      </c>
      <c r="C47" s="66">
        <v>9454.9</v>
      </c>
    </row>
    <row r="48" spans="1:3" ht="19.5">
      <c r="A48" s="97"/>
      <c r="B48" s="8" t="s">
        <v>446</v>
      </c>
      <c r="C48" s="66">
        <v>108990</v>
      </c>
    </row>
    <row r="49" spans="1:3" ht="19.5">
      <c r="A49" s="185" t="s">
        <v>313</v>
      </c>
      <c r="B49" s="186"/>
      <c r="C49" s="91">
        <f>SUM(C50:C58)</f>
        <v>167154.14</v>
      </c>
    </row>
    <row r="50" spans="1:3" ht="19.5">
      <c r="A50" s="97"/>
      <c r="B50" s="8" t="s">
        <v>391</v>
      </c>
      <c r="C50" s="106">
        <v>33283</v>
      </c>
    </row>
    <row r="51" spans="1:3" ht="18.75">
      <c r="A51" s="44"/>
      <c r="B51" s="8" t="s">
        <v>315</v>
      </c>
      <c r="C51" s="106">
        <v>1266</v>
      </c>
    </row>
    <row r="52" spans="1:3" ht="18.75">
      <c r="A52" s="44"/>
      <c r="B52" s="8" t="s">
        <v>316</v>
      </c>
      <c r="C52" s="106">
        <v>21864</v>
      </c>
    </row>
    <row r="53" spans="1:3" ht="18.75">
      <c r="A53" s="44"/>
      <c r="B53" s="8" t="s">
        <v>317</v>
      </c>
      <c r="C53" s="106">
        <v>22957.54</v>
      </c>
    </row>
    <row r="54" spans="1:3" ht="18.75">
      <c r="A54" s="44"/>
      <c r="B54" s="8" t="s">
        <v>447</v>
      </c>
      <c r="C54" s="106">
        <v>3343</v>
      </c>
    </row>
    <row r="55" spans="1:3" ht="18.75">
      <c r="A55" s="44"/>
      <c r="B55" s="8" t="s">
        <v>448</v>
      </c>
      <c r="C55" s="106">
        <v>58072.6</v>
      </c>
    </row>
    <row r="56" spans="1:3" ht="18.75">
      <c r="A56" s="44"/>
      <c r="B56" s="8" t="s">
        <v>433</v>
      </c>
      <c r="C56" s="106">
        <v>1053</v>
      </c>
    </row>
    <row r="57" spans="1:3" ht="18.75">
      <c r="A57" s="44"/>
      <c r="B57" s="8" t="s">
        <v>473</v>
      </c>
      <c r="C57" s="106">
        <v>20456</v>
      </c>
    </row>
    <row r="58" spans="1:3" ht="18.75">
      <c r="A58" s="44"/>
      <c r="B58" s="8" t="s">
        <v>432</v>
      </c>
      <c r="C58" s="106">
        <v>4859</v>
      </c>
    </row>
    <row r="59" spans="1:5" ht="19.5">
      <c r="A59" s="185" t="s">
        <v>187</v>
      </c>
      <c r="B59" s="186"/>
      <c r="C59" s="91">
        <v>167424</v>
      </c>
      <c r="E59" s="50"/>
    </row>
    <row r="60" spans="1:3" ht="19.5">
      <c r="A60" s="185" t="s">
        <v>474</v>
      </c>
      <c r="B60" s="186"/>
      <c r="C60" s="91">
        <v>11399</v>
      </c>
    </row>
    <row r="61" spans="1:3" ht="19.5">
      <c r="A61" s="185" t="s">
        <v>324</v>
      </c>
      <c r="B61" s="186"/>
      <c r="C61" s="91">
        <f>SUM(C62:C75)</f>
        <v>308968.45999999996</v>
      </c>
    </row>
    <row r="62" spans="1:3" ht="19.5">
      <c r="A62" s="97"/>
      <c r="B62" s="8" t="s">
        <v>264</v>
      </c>
      <c r="C62" s="106">
        <v>71340</v>
      </c>
    </row>
    <row r="63" spans="1:5" ht="18.75">
      <c r="A63" s="44"/>
      <c r="B63" s="8" t="s">
        <v>325</v>
      </c>
      <c r="C63" s="106">
        <v>4277</v>
      </c>
      <c r="D63" s="50"/>
      <c r="E63" s="50"/>
    </row>
    <row r="64" spans="1:5" ht="18.75">
      <c r="A64" s="44"/>
      <c r="B64" s="8" t="s">
        <v>328</v>
      </c>
      <c r="C64" s="106">
        <v>6381.28</v>
      </c>
      <c r="D64" s="50"/>
      <c r="E64" s="50"/>
    </row>
    <row r="65" spans="1:5" ht="18.75">
      <c r="A65" s="44"/>
      <c r="B65" s="8" t="s">
        <v>285</v>
      </c>
      <c r="C65" s="106">
        <v>826</v>
      </c>
      <c r="D65" s="50"/>
      <c r="E65" s="50"/>
    </row>
    <row r="66" spans="1:5" ht="18.75">
      <c r="A66" s="44"/>
      <c r="B66" s="8" t="s">
        <v>455</v>
      </c>
      <c r="C66" s="106">
        <v>500</v>
      </c>
      <c r="D66" s="50"/>
      <c r="E66" s="50"/>
    </row>
    <row r="67" spans="1:5" ht="18.75">
      <c r="A67" s="44"/>
      <c r="B67" s="8" t="s">
        <v>332</v>
      </c>
      <c r="C67" s="106">
        <v>7022.8</v>
      </c>
      <c r="D67" s="50"/>
      <c r="E67" s="50"/>
    </row>
    <row r="68" spans="1:5" ht="18.75">
      <c r="A68" s="44"/>
      <c r="B68" s="8" t="s">
        <v>475</v>
      </c>
      <c r="C68" s="106">
        <v>1098</v>
      </c>
      <c r="D68" s="50"/>
      <c r="E68" s="50"/>
    </row>
    <row r="69" spans="1:5" ht="18.75">
      <c r="A69" s="44"/>
      <c r="B69" s="8" t="s">
        <v>392</v>
      </c>
      <c r="C69" s="106">
        <v>8000</v>
      </c>
      <c r="D69" s="50"/>
      <c r="E69" s="50"/>
    </row>
    <row r="70" spans="1:5" ht="18.75">
      <c r="A70" s="44"/>
      <c r="B70" s="8" t="s">
        <v>454</v>
      </c>
      <c r="C70" s="106">
        <v>13714</v>
      </c>
      <c r="D70" s="50"/>
      <c r="E70" s="50"/>
    </row>
    <row r="71" spans="1:5" ht="18.75">
      <c r="A71" s="44"/>
      <c r="B71" s="8" t="s">
        <v>333</v>
      </c>
      <c r="C71" s="106">
        <v>31285.38</v>
      </c>
      <c r="D71" s="50"/>
      <c r="E71" s="50"/>
    </row>
    <row r="72" spans="1:5" ht="18.75">
      <c r="A72" s="44"/>
      <c r="B72" s="8" t="s">
        <v>434</v>
      </c>
      <c r="C72" s="106">
        <v>7124</v>
      </c>
      <c r="D72" s="50"/>
      <c r="E72" s="50"/>
    </row>
    <row r="73" spans="1:5" ht="18.75">
      <c r="A73" s="44"/>
      <c r="B73" s="8" t="s">
        <v>435</v>
      </c>
      <c r="C73" s="106">
        <v>51</v>
      </c>
      <c r="D73" s="50"/>
      <c r="E73" s="50"/>
    </row>
    <row r="74" spans="1:5" ht="18.75">
      <c r="A74" s="44"/>
      <c r="B74" s="10" t="s">
        <v>334</v>
      </c>
      <c r="C74" s="106">
        <v>19979</v>
      </c>
      <c r="D74" s="50"/>
      <c r="E74" s="50"/>
    </row>
    <row r="75" spans="1:5" ht="18.75">
      <c r="A75" s="44"/>
      <c r="B75" s="10" t="s">
        <v>335</v>
      </c>
      <c r="C75" s="106">
        <v>137370</v>
      </c>
      <c r="D75" s="50"/>
      <c r="E75" s="50"/>
    </row>
    <row r="76" spans="1:4" ht="19.5">
      <c r="A76" s="185" t="s">
        <v>24</v>
      </c>
      <c r="B76" s="186"/>
      <c r="C76" s="91">
        <f>SUM(C2+C3+C4+C5+C8+C16+C19+C23+C26+C30+C33+C35+C36+C37+C38+C41+C49+C59+C61+C15+C22+C60)</f>
        <v>2015795.97</v>
      </c>
      <c r="D76" s="71"/>
    </row>
    <row r="77" spans="2:5" ht="28.5" customHeight="1">
      <c r="B77" s="50"/>
      <c r="C77" s="65"/>
      <c r="E77" s="50"/>
    </row>
    <row r="78" spans="1:5" ht="28.5" customHeight="1">
      <c r="A78" s="44"/>
      <c r="B78" s="110" t="s">
        <v>342</v>
      </c>
      <c r="C78" s="109" t="s">
        <v>165</v>
      </c>
      <c r="E78" s="50"/>
    </row>
    <row r="79" spans="1:5" ht="28.5" customHeight="1">
      <c r="A79" s="185" t="s">
        <v>343</v>
      </c>
      <c r="B79" s="186"/>
      <c r="C79" s="91">
        <v>1241815.67</v>
      </c>
      <c r="E79" s="50"/>
    </row>
    <row r="80" spans="1:5" ht="28.5" customHeight="1">
      <c r="A80" s="185" t="s">
        <v>381</v>
      </c>
      <c r="B80" s="186"/>
      <c r="C80" s="91">
        <v>59766</v>
      </c>
      <c r="E80" s="50"/>
    </row>
    <row r="81" spans="1:5" ht="28.5" customHeight="1">
      <c r="A81" s="185" t="s">
        <v>130</v>
      </c>
      <c r="B81" s="186"/>
      <c r="C81" s="91">
        <v>1800</v>
      </c>
      <c r="E81" s="50"/>
    </row>
    <row r="82" spans="1:5" ht="28.5" customHeight="1">
      <c r="A82" s="185" t="s">
        <v>346</v>
      </c>
      <c r="B82" s="186"/>
      <c r="C82" s="91">
        <v>50</v>
      </c>
      <c r="E82" s="50"/>
    </row>
    <row r="83" spans="1:5" ht="28.5" customHeight="1">
      <c r="A83" s="185" t="s">
        <v>136</v>
      </c>
      <c r="B83" s="186"/>
      <c r="C83" s="91">
        <v>55000</v>
      </c>
      <c r="E83" s="50"/>
    </row>
    <row r="84" spans="1:5" ht="28.5" customHeight="1">
      <c r="A84" s="185" t="s">
        <v>476</v>
      </c>
      <c r="B84" s="186"/>
      <c r="C84" s="91">
        <v>110000</v>
      </c>
      <c r="E84" s="50"/>
    </row>
    <row r="85" spans="1:5" ht="28.5" customHeight="1">
      <c r="A85" s="185" t="s">
        <v>474</v>
      </c>
      <c r="B85" s="186"/>
      <c r="C85" s="91">
        <v>11399</v>
      </c>
      <c r="E85" s="50"/>
    </row>
    <row r="86" spans="1:5" ht="28.5" customHeight="1">
      <c r="A86" s="185" t="s">
        <v>132</v>
      </c>
      <c r="B86" s="186"/>
      <c r="C86" s="91">
        <v>73431</v>
      </c>
      <c r="E86" s="50"/>
    </row>
    <row r="87" spans="1:5" ht="28.5" customHeight="1">
      <c r="A87" s="185" t="s">
        <v>426</v>
      </c>
      <c r="B87" s="186"/>
      <c r="C87" s="91">
        <v>29715.1</v>
      </c>
      <c r="E87" s="50"/>
    </row>
    <row r="88" spans="1:5" ht="28.5" customHeight="1">
      <c r="A88" s="185" t="s">
        <v>352</v>
      </c>
      <c r="B88" s="186"/>
      <c r="C88" s="91">
        <v>474375</v>
      </c>
      <c r="E88" s="50"/>
    </row>
    <row r="89" spans="1:5" ht="28.5" customHeight="1">
      <c r="A89" s="185" t="s">
        <v>131</v>
      </c>
      <c r="B89" s="186"/>
      <c r="C89" s="91">
        <v>49790</v>
      </c>
      <c r="E89" s="50"/>
    </row>
    <row r="90" spans="1:5" ht="28.5" customHeight="1">
      <c r="A90" s="185" t="s">
        <v>457</v>
      </c>
      <c r="B90" s="186"/>
      <c r="C90" s="91">
        <f>SUM(C91:C92)</f>
        <v>8650</v>
      </c>
      <c r="E90" s="50"/>
    </row>
    <row r="91" spans="1:3" ht="19.5">
      <c r="A91" s="97"/>
      <c r="B91" s="8" t="s">
        <v>355</v>
      </c>
      <c r="C91" s="66">
        <v>2400</v>
      </c>
    </row>
    <row r="92" spans="1:3" ht="19.5">
      <c r="A92" s="97"/>
      <c r="B92" s="8" t="s">
        <v>458</v>
      </c>
      <c r="C92" s="66">
        <v>6250</v>
      </c>
    </row>
    <row r="93" spans="1:3" ht="19.5">
      <c r="A93" s="97" t="s">
        <v>357</v>
      </c>
      <c r="B93" s="111"/>
      <c r="C93" s="91">
        <v>90684</v>
      </c>
    </row>
    <row r="94" spans="1:3" ht="19.5">
      <c r="A94" s="185" t="s">
        <v>361</v>
      </c>
      <c r="B94" s="186"/>
      <c r="C94" s="91">
        <v>22860</v>
      </c>
    </row>
    <row r="95" spans="1:3" ht="19.5">
      <c r="A95" s="185" t="s">
        <v>459</v>
      </c>
      <c r="B95" s="186"/>
      <c r="C95" s="91">
        <v>306.42</v>
      </c>
    </row>
    <row r="96" spans="1:3" ht="19.5">
      <c r="A96" s="185" t="s">
        <v>24</v>
      </c>
      <c r="B96" s="186"/>
      <c r="C96" s="91">
        <f>SUM(C79+C80+C81+C82+C83+C84+C85+C86+C87+C88+C89+C90+C93+C94+C95)</f>
        <v>2229642.19</v>
      </c>
    </row>
  </sheetData>
  <sheetProtection/>
  <mergeCells count="36">
    <mergeCell ref="A95:B95"/>
    <mergeCell ref="A96:B96"/>
    <mergeCell ref="A15:B15"/>
    <mergeCell ref="A22:B22"/>
    <mergeCell ref="A60:B60"/>
    <mergeCell ref="A84:B84"/>
    <mergeCell ref="A86:B86"/>
    <mergeCell ref="A87:B87"/>
    <mergeCell ref="A88:B88"/>
    <mergeCell ref="A89:B89"/>
    <mergeCell ref="A90:B90"/>
    <mergeCell ref="A94:B94"/>
    <mergeCell ref="A79:B79"/>
    <mergeCell ref="A80:B80"/>
    <mergeCell ref="A81:B81"/>
    <mergeCell ref="A82:B82"/>
    <mergeCell ref="A83:B83"/>
    <mergeCell ref="A85:B85"/>
    <mergeCell ref="A38:B38"/>
    <mergeCell ref="A41:B41"/>
    <mergeCell ref="A49:B49"/>
    <mergeCell ref="A59:B59"/>
    <mergeCell ref="A61:B61"/>
    <mergeCell ref="A76:B76"/>
    <mergeCell ref="A26:B26"/>
    <mergeCell ref="A30:B30"/>
    <mergeCell ref="A33:B33"/>
    <mergeCell ref="A35:B35"/>
    <mergeCell ref="A36:B36"/>
    <mergeCell ref="A37:B37"/>
    <mergeCell ref="A2:B2"/>
    <mergeCell ref="A3:B3"/>
    <mergeCell ref="A4:B4"/>
    <mergeCell ref="A8:B8"/>
    <mergeCell ref="A16:B16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6">
      <selection activeCell="A34" sqref="A34:IV34"/>
    </sheetView>
  </sheetViews>
  <sheetFormatPr defaultColWidth="9.140625" defaultRowHeight="12.75"/>
  <cols>
    <col min="1" max="2" width="7.7109375" style="2" customWidth="1"/>
    <col min="3" max="3" width="54.7109375" style="2" customWidth="1"/>
    <col min="4" max="4" width="14.8515625" style="2" customWidth="1"/>
    <col min="5" max="5" width="10.140625" style="2" bestFit="1" customWidth="1"/>
    <col min="6" max="6" width="10.00390625" style="2" bestFit="1" customWidth="1"/>
    <col min="7" max="16384" width="9.140625" style="2" customWidth="1"/>
  </cols>
  <sheetData>
    <row r="1" ht="19.5" thickBot="1">
      <c r="C1" s="41" t="s">
        <v>464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75">
        <v>270000</v>
      </c>
    </row>
    <row r="4" spans="1:6" ht="18.75">
      <c r="A4" s="58"/>
      <c r="B4" s="44">
        <v>1112</v>
      </c>
      <c r="C4" s="8" t="s">
        <v>128</v>
      </c>
      <c r="D4" s="66">
        <v>10000</v>
      </c>
      <c r="F4" s="71"/>
    </row>
    <row r="5" spans="1:4" ht="18.75">
      <c r="A5" s="58"/>
      <c r="B5" s="44">
        <v>1113</v>
      </c>
      <c r="C5" s="61" t="s">
        <v>128</v>
      </c>
      <c r="D5" s="66">
        <v>30000</v>
      </c>
    </row>
    <row r="6" spans="1:6" ht="18.75">
      <c r="A6" s="58"/>
      <c r="B6" s="44">
        <v>1121</v>
      </c>
      <c r="C6" s="61" t="s">
        <v>128</v>
      </c>
      <c r="D6" s="66">
        <v>290000</v>
      </c>
      <c r="F6" s="71">
        <f>SUM(D3+D4+D5+D6+D7)</f>
        <v>1170000</v>
      </c>
    </row>
    <row r="7" spans="1:4" ht="18.75">
      <c r="A7" s="58"/>
      <c r="B7" s="44">
        <v>1211</v>
      </c>
      <c r="C7" s="61" t="s">
        <v>128</v>
      </c>
      <c r="D7" s="66">
        <v>570000</v>
      </c>
    </row>
    <row r="8" spans="1:4" ht="18.75">
      <c r="A8" s="58"/>
      <c r="B8" s="44">
        <v>1341</v>
      </c>
      <c r="C8" s="62" t="s">
        <v>130</v>
      </c>
      <c r="D8" s="66">
        <v>1500</v>
      </c>
    </row>
    <row r="9" spans="1:4" ht="18.75">
      <c r="A9" s="58"/>
      <c r="B9" s="44">
        <v>1340</v>
      </c>
      <c r="C9" s="62" t="s">
        <v>135</v>
      </c>
      <c r="D9" s="66">
        <v>55000</v>
      </c>
    </row>
    <row r="10" spans="1:4" ht="18.75">
      <c r="A10" s="58"/>
      <c r="B10" s="44">
        <v>1511</v>
      </c>
      <c r="C10" s="61" t="s">
        <v>129</v>
      </c>
      <c r="D10" s="66">
        <v>70000</v>
      </c>
    </row>
    <row r="11" spans="1:4" ht="18.75">
      <c r="A11" s="58"/>
      <c r="B11" s="44">
        <v>4112</v>
      </c>
      <c r="C11" s="62" t="s">
        <v>136</v>
      </c>
      <c r="D11" s="66">
        <v>57800</v>
      </c>
    </row>
    <row r="12" spans="1:4" ht="18.75">
      <c r="A12" s="58">
        <v>1012</v>
      </c>
      <c r="B12" s="44">
        <v>2131</v>
      </c>
      <c r="C12" s="62" t="s">
        <v>132</v>
      </c>
      <c r="D12" s="66">
        <v>43000</v>
      </c>
    </row>
    <row r="13" spans="1:4" ht="18.75">
      <c r="A13" s="58">
        <v>1032</v>
      </c>
      <c r="B13" s="44">
        <v>2131</v>
      </c>
      <c r="C13" s="62" t="s">
        <v>133</v>
      </c>
      <c r="D13" s="66">
        <v>350000</v>
      </c>
    </row>
    <row r="14" spans="1:4" ht="18.75">
      <c r="A14" s="58">
        <v>2310</v>
      </c>
      <c r="B14" s="44">
        <v>2111</v>
      </c>
      <c r="C14" s="62" t="s">
        <v>131</v>
      </c>
      <c r="D14" s="66">
        <v>45000</v>
      </c>
    </row>
    <row r="15" spans="1:4" ht="18.75">
      <c r="A15" s="58">
        <v>3612</v>
      </c>
      <c r="B15" s="44">
        <v>2132</v>
      </c>
      <c r="C15" s="62" t="s">
        <v>134</v>
      </c>
      <c r="D15" s="66">
        <v>88000</v>
      </c>
    </row>
    <row r="16" spans="1:4" ht="18.75">
      <c r="A16" s="58">
        <v>6171</v>
      </c>
      <c r="B16" s="44">
        <v>2141</v>
      </c>
      <c r="C16" s="62" t="s">
        <v>138</v>
      </c>
      <c r="D16" s="66">
        <v>200</v>
      </c>
    </row>
    <row r="17" spans="1:4" ht="18.75">
      <c r="A17" s="58"/>
      <c r="B17" s="44"/>
      <c r="C17" s="62" t="s">
        <v>24</v>
      </c>
      <c r="D17" s="66">
        <f>SUM(D3:D16)</f>
        <v>1880500</v>
      </c>
    </row>
    <row r="18" spans="1:4" s="47" customFormat="1" ht="19.5" thickBot="1">
      <c r="A18" s="76"/>
      <c r="B18" s="77"/>
      <c r="C18" s="41"/>
      <c r="D18" s="78"/>
    </row>
    <row r="19" spans="1:4" ht="19.5" thickBot="1">
      <c r="A19" s="79" t="s">
        <v>127</v>
      </c>
      <c r="B19" s="80" t="s">
        <v>166</v>
      </c>
      <c r="C19" s="60" t="s">
        <v>26</v>
      </c>
      <c r="D19" s="81" t="s">
        <v>165</v>
      </c>
    </row>
    <row r="20" spans="1:5" ht="18.75">
      <c r="A20" s="57">
        <v>1031</v>
      </c>
      <c r="B20" s="43">
        <v>5169</v>
      </c>
      <c r="C20" s="61" t="s">
        <v>139</v>
      </c>
      <c r="D20" s="75">
        <v>10000</v>
      </c>
      <c r="E20" s="49"/>
    </row>
    <row r="21" spans="1:5" ht="18.75">
      <c r="A21" s="58">
        <v>2212</v>
      </c>
      <c r="B21" s="44">
        <v>5169</v>
      </c>
      <c r="C21" s="61" t="s">
        <v>140</v>
      </c>
      <c r="D21" s="66">
        <v>20000</v>
      </c>
      <c r="E21" s="49"/>
    </row>
    <row r="22" spans="1:5" ht="18.75">
      <c r="A22" s="58"/>
      <c r="B22" s="44">
        <v>5171</v>
      </c>
      <c r="C22" s="61" t="s">
        <v>405</v>
      </c>
      <c r="D22" s="66">
        <v>20000</v>
      </c>
      <c r="E22" s="49"/>
    </row>
    <row r="23" spans="1:5" ht="18.75">
      <c r="A23" s="58">
        <v>2219</v>
      </c>
      <c r="B23" s="44">
        <v>6121</v>
      </c>
      <c r="C23" s="61" t="s">
        <v>408</v>
      </c>
      <c r="D23" s="66">
        <v>200000</v>
      </c>
      <c r="E23" s="49"/>
    </row>
    <row r="24" spans="1:4" ht="18.75">
      <c r="A24" s="58">
        <v>2310</v>
      </c>
      <c r="B24" s="44">
        <v>5154</v>
      </c>
      <c r="C24" s="62" t="s">
        <v>163</v>
      </c>
      <c r="D24" s="66">
        <v>20000</v>
      </c>
    </row>
    <row r="25" spans="1:4" ht="18.75">
      <c r="A25" s="58"/>
      <c r="B25" s="44">
        <v>5164</v>
      </c>
      <c r="C25" s="62" t="s">
        <v>164</v>
      </c>
      <c r="D25" s="66">
        <v>100</v>
      </c>
    </row>
    <row r="26" spans="1:4" ht="18.75">
      <c r="A26" s="58"/>
      <c r="B26" s="44">
        <v>5169</v>
      </c>
      <c r="C26" s="62" t="s">
        <v>167</v>
      </c>
      <c r="D26" s="66">
        <v>15000</v>
      </c>
    </row>
    <row r="27" spans="1:4" ht="18.75">
      <c r="A27" s="58"/>
      <c r="B27" s="44">
        <v>6121</v>
      </c>
      <c r="C27" s="62" t="s">
        <v>407</v>
      </c>
      <c r="D27" s="66">
        <v>800000</v>
      </c>
    </row>
    <row r="28" spans="1:4" ht="18.75">
      <c r="A28" s="58"/>
      <c r="B28" s="44">
        <v>5171</v>
      </c>
      <c r="C28" s="62" t="s">
        <v>168</v>
      </c>
      <c r="D28" s="66">
        <v>70000</v>
      </c>
    </row>
    <row r="29" spans="1:4" ht="18.75">
      <c r="A29" s="58">
        <v>2333</v>
      </c>
      <c r="B29" s="44">
        <v>5171</v>
      </c>
      <c r="C29" s="62" t="s">
        <v>462</v>
      </c>
      <c r="D29" s="66">
        <v>300000</v>
      </c>
    </row>
    <row r="30" spans="1:4" ht="18.75">
      <c r="A30" s="58">
        <v>3314</v>
      </c>
      <c r="B30" s="44">
        <v>5021</v>
      </c>
      <c r="C30" s="62" t="s">
        <v>170</v>
      </c>
      <c r="D30" s="66">
        <v>5000</v>
      </c>
    </row>
    <row r="31" spans="1:4" ht="18.75">
      <c r="A31" s="58"/>
      <c r="B31" s="44">
        <v>5037</v>
      </c>
      <c r="C31" s="62" t="s">
        <v>398</v>
      </c>
      <c r="D31" s="66">
        <v>25000</v>
      </c>
    </row>
    <row r="32" spans="1:4" ht="18.75">
      <c r="A32" s="58">
        <v>3319</v>
      </c>
      <c r="B32" s="44">
        <v>5021</v>
      </c>
      <c r="C32" s="62" t="s">
        <v>213</v>
      </c>
      <c r="D32" s="66">
        <v>2000</v>
      </c>
    </row>
    <row r="33" spans="1:4" ht="18.75">
      <c r="A33" s="58">
        <v>3326</v>
      </c>
      <c r="B33" s="44">
        <v>5139</v>
      </c>
      <c r="C33" s="62" t="s">
        <v>172</v>
      </c>
      <c r="D33" s="66">
        <v>1000</v>
      </c>
    </row>
    <row r="34" spans="1:4" ht="18.75">
      <c r="A34" s="58">
        <v>3429</v>
      </c>
      <c r="B34" s="44">
        <v>5139</v>
      </c>
      <c r="C34" s="62" t="s">
        <v>174</v>
      </c>
      <c r="D34" s="66">
        <v>20000</v>
      </c>
    </row>
    <row r="35" spans="1:4" ht="18.75">
      <c r="A35" s="58"/>
      <c r="B35" s="44">
        <v>5175</v>
      </c>
      <c r="C35" s="62" t="s">
        <v>175</v>
      </c>
      <c r="D35" s="66">
        <v>5000</v>
      </c>
    </row>
    <row r="36" spans="1:4" ht="18.75">
      <c r="A36" s="58">
        <v>3612</v>
      </c>
      <c r="B36" s="44">
        <v>5171</v>
      </c>
      <c r="C36" s="62" t="s">
        <v>148</v>
      </c>
      <c r="D36" s="66">
        <v>50000</v>
      </c>
    </row>
    <row r="37" spans="1:4" ht="18.75">
      <c r="A37" s="58">
        <v>3631</v>
      </c>
      <c r="B37" s="44">
        <v>5154</v>
      </c>
      <c r="C37" s="62" t="s">
        <v>176</v>
      </c>
      <c r="D37" s="66">
        <v>13000</v>
      </c>
    </row>
    <row r="38" spans="1:4" ht="18.75">
      <c r="A38" s="58">
        <v>3639</v>
      </c>
      <c r="B38" s="44">
        <v>6130</v>
      </c>
      <c r="C38" s="62" t="s">
        <v>461</v>
      </c>
      <c r="D38" s="66">
        <v>170000</v>
      </c>
    </row>
    <row r="39" spans="1:4" ht="18.75">
      <c r="A39" s="58">
        <v>3721</v>
      </c>
      <c r="B39" s="44">
        <v>5169</v>
      </c>
      <c r="C39" s="62" t="s">
        <v>150</v>
      </c>
      <c r="D39" s="66">
        <v>2000</v>
      </c>
    </row>
    <row r="40" spans="1:4" ht="18.75">
      <c r="A40" s="58">
        <v>3722</v>
      </c>
      <c r="B40" s="44">
        <v>5169</v>
      </c>
      <c r="C40" s="62" t="s">
        <v>151</v>
      </c>
      <c r="D40" s="66">
        <v>60000</v>
      </c>
    </row>
    <row r="41" spans="1:4" ht="18.75">
      <c r="A41" s="58">
        <v>3723</v>
      </c>
      <c r="B41" s="44">
        <v>5169</v>
      </c>
      <c r="C41" s="62" t="s">
        <v>152</v>
      </c>
      <c r="D41" s="66">
        <v>30000</v>
      </c>
    </row>
    <row r="42" spans="1:4" ht="18.75">
      <c r="A42" s="58">
        <v>3745</v>
      </c>
      <c r="B42" s="44">
        <v>5021</v>
      </c>
      <c r="C42" s="62" t="s">
        <v>248</v>
      </c>
      <c r="D42" s="66">
        <v>6000</v>
      </c>
    </row>
    <row r="43" spans="1:4" ht="18.75">
      <c r="A43" s="58"/>
      <c r="B43" s="44">
        <v>5156</v>
      </c>
      <c r="C43" s="62" t="s">
        <v>249</v>
      </c>
      <c r="D43" s="66">
        <v>4000</v>
      </c>
    </row>
    <row r="44" spans="1:4" ht="18.75">
      <c r="A44" s="58"/>
      <c r="B44" s="44">
        <v>5169</v>
      </c>
      <c r="C44" s="62" t="s">
        <v>463</v>
      </c>
      <c r="D44" s="66">
        <v>20000</v>
      </c>
    </row>
    <row r="45" spans="1:4" ht="18.75">
      <c r="A45" s="58">
        <v>5512</v>
      </c>
      <c r="B45" s="44">
        <v>5139</v>
      </c>
      <c r="C45" s="62" t="s">
        <v>180</v>
      </c>
      <c r="D45" s="66">
        <v>10000</v>
      </c>
    </row>
    <row r="46" spans="1:4" ht="18.75">
      <c r="A46" s="58"/>
      <c r="B46" s="44">
        <v>5153</v>
      </c>
      <c r="C46" s="62" t="s">
        <v>183</v>
      </c>
      <c r="D46" s="66">
        <v>30000</v>
      </c>
    </row>
    <row r="47" spans="1:4" ht="18.75">
      <c r="A47" s="58"/>
      <c r="B47" s="44">
        <v>5154</v>
      </c>
      <c r="C47" s="62" t="s">
        <v>217</v>
      </c>
      <c r="D47" s="66">
        <v>20000</v>
      </c>
    </row>
    <row r="48" spans="1:4" ht="18.75">
      <c r="A48" s="58"/>
      <c r="B48" s="44">
        <v>5156</v>
      </c>
      <c r="C48" s="62" t="s">
        <v>186</v>
      </c>
      <c r="D48" s="66">
        <v>2000</v>
      </c>
    </row>
    <row r="49" spans="1:6" ht="18.75">
      <c r="A49" s="58">
        <v>6112</v>
      </c>
      <c r="B49" s="44">
        <v>5023</v>
      </c>
      <c r="C49" s="63" t="s">
        <v>187</v>
      </c>
      <c r="D49" s="66">
        <v>150000</v>
      </c>
      <c r="F49" s="50"/>
    </row>
    <row r="50" spans="1:6" ht="18.75">
      <c r="A50" s="58"/>
      <c r="B50" s="44">
        <v>5032</v>
      </c>
      <c r="C50" s="63" t="s">
        <v>188</v>
      </c>
      <c r="D50" s="66">
        <v>13500</v>
      </c>
      <c r="F50" s="50"/>
    </row>
    <row r="51" spans="1:4" ht="18.75">
      <c r="A51" s="58">
        <v>6171</v>
      </c>
      <c r="B51" s="44">
        <v>5021</v>
      </c>
      <c r="C51" s="63" t="s">
        <v>189</v>
      </c>
      <c r="D51" s="66">
        <v>60000</v>
      </c>
    </row>
    <row r="52" spans="1:6" ht="18.75">
      <c r="A52" s="59"/>
      <c r="B52" s="44">
        <v>5139</v>
      </c>
      <c r="C52" s="63" t="s">
        <v>190</v>
      </c>
      <c r="D52" s="66">
        <v>10000</v>
      </c>
      <c r="E52" s="50"/>
      <c r="F52" s="50"/>
    </row>
    <row r="53" spans="1:6" ht="18.75">
      <c r="A53" s="59"/>
      <c r="B53" s="44">
        <v>5154</v>
      </c>
      <c r="C53" s="63" t="s">
        <v>191</v>
      </c>
      <c r="D53" s="66">
        <v>10000</v>
      </c>
      <c r="E53" s="50"/>
      <c r="F53" s="50"/>
    </row>
    <row r="54" spans="1:6" ht="18.75">
      <c r="A54" s="59"/>
      <c r="B54" s="44">
        <v>5155</v>
      </c>
      <c r="C54" s="63" t="s">
        <v>192</v>
      </c>
      <c r="D54" s="66">
        <v>8000</v>
      </c>
      <c r="E54" s="50"/>
      <c r="F54" s="50"/>
    </row>
    <row r="55" spans="1:6" ht="18.75">
      <c r="A55" s="59"/>
      <c r="B55" s="44">
        <v>5161</v>
      </c>
      <c r="C55" s="63" t="s">
        <v>193</v>
      </c>
      <c r="D55" s="66">
        <v>1000</v>
      </c>
      <c r="E55" s="50"/>
      <c r="F55" s="50"/>
    </row>
    <row r="56" spans="1:6" ht="18.75">
      <c r="A56" s="59"/>
      <c r="B56" s="44">
        <v>5162</v>
      </c>
      <c r="C56" s="63" t="s">
        <v>194</v>
      </c>
      <c r="D56" s="66">
        <v>3000</v>
      </c>
      <c r="E56" s="50"/>
      <c r="F56" s="50"/>
    </row>
    <row r="57" spans="1:6" ht="18.75">
      <c r="A57" s="59"/>
      <c r="B57" s="44">
        <v>5163</v>
      </c>
      <c r="C57" s="63" t="s">
        <v>195</v>
      </c>
      <c r="D57" s="66">
        <v>12000</v>
      </c>
      <c r="E57" s="50"/>
      <c r="F57" s="50"/>
    </row>
    <row r="58" spans="1:6" ht="18.75">
      <c r="A58" s="59"/>
      <c r="B58" s="44">
        <v>5163</v>
      </c>
      <c r="C58" s="63" t="s">
        <v>196</v>
      </c>
      <c r="D58" s="66">
        <v>10000</v>
      </c>
      <c r="E58" s="50"/>
      <c r="F58" s="50"/>
    </row>
    <row r="59" spans="1:6" ht="18.75">
      <c r="A59" s="59"/>
      <c r="B59" s="44">
        <v>5169</v>
      </c>
      <c r="C59" s="63" t="s">
        <v>197</v>
      </c>
      <c r="D59" s="66">
        <v>30000</v>
      </c>
      <c r="E59" s="50"/>
      <c r="F59" s="50"/>
    </row>
    <row r="60" spans="1:6" ht="18.75">
      <c r="A60" s="59"/>
      <c r="B60" s="44">
        <v>5329</v>
      </c>
      <c r="C60" s="63" t="s">
        <v>198</v>
      </c>
      <c r="D60" s="66">
        <v>8216</v>
      </c>
      <c r="E60" s="50"/>
      <c r="F60" s="50"/>
    </row>
    <row r="61" spans="1:5" ht="18.75">
      <c r="A61" s="58"/>
      <c r="B61" s="44"/>
      <c r="C61" s="62" t="s">
        <v>24</v>
      </c>
      <c r="D61" s="66">
        <f>SUM(D20:D60)</f>
        <v>2245816</v>
      </c>
      <c r="E61" s="71"/>
    </row>
    <row r="62" spans="3:4" ht="12.75">
      <c r="C62" s="2" t="s">
        <v>219</v>
      </c>
      <c r="D62" s="65">
        <f>SUM(D17-D61)</f>
        <v>-365316</v>
      </c>
    </row>
    <row r="63" spans="3:6" ht="28.5" customHeight="1">
      <c r="C63" s="50"/>
      <c r="D63" s="65"/>
      <c r="F63" s="50"/>
    </row>
    <row r="64" spans="3:6" ht="28.5" customHeight="1">
      <c r="C64" s="50"/>
      <c r="D64" s="65"/>
      <c r="F64" s="50"/>
    </row>
    <row r="65" spans="3:6" ht="28.5" customHeight="1">
      <c r="C65" s="50"/>
      <c r="D65" s="65"/>
      <c r="F65" s="50"/>
    </row>
    <row r="66" spans="3:6" ht="28.5" customHeight="1">
      <c r="C66" s="50"/>
      <c r="D66" s="65"/>
      <c r="F66" s="50"/>
    </row>
    <row r="67" spans="3:6" ht="28.5" customHeight="1">
      <c r="C67" s="50"/>
      <c r="D67" s="65"/>
      <c r="F67" s="50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3">
      <selection activeCell="A21" sqref="A21:A22"/>
    </sheetView>
  </sheetViews>
  <sheetFormatPr defaultColWidth="9.140625" defaultRowHeight="12.75"/>
  <cols>
    <col min="1" max="1" width="45.140625" style="0" customWidth="1"/>
    <col min="2" max="2" width="8.8515625" style="0" customWidth="1"/>
    <col min="4" max="4" width="21.140625" style="0" customWidth="1"/>
  </cols>
  <sheetData>
    <row r="1" ht="25.5">
      <c r="A1" s="6" t="s">
        <v>47</v>
      </c>
    </row>
    <row r="2" spans="1:4" ht="21" customHeight="1" thickBot="1">
      <c r="A2" s="14" t="s">
        <v>25</v>
      </c>
      <c r="B2" s="15" t="s">
        <v>32</v>
      </c>
      <c r="C2" s="15" t="s">
        <v>33</v>
      </c>
      <c r="D2" s="1" t="s">
        <v>34</v>
      </c>
    </row>
    <row r="3" spans="1:4" ht="19.5" thickTop="1">
      <c r="A3" s="12" t="s">
        <v>16</v>
      </c>
      <c r="B3" s="13">
        <v>750</v>
      </c>
      <c r="C3" s="13"/>
      <c r="D3" s="7"/>
    </row>
    <row r="4" spans="1:4" ht="18.75">
      <c r="A4" s="8" t="s">
        <v>17</v>
      </c>
      <c r="B4" s="7">
        <v>1</v>
      </c>
      <c r="C4" s="7"/>
      <c r="D4" s="7"/>
    </row>
    <row r="5" spans="1:4" ht="18.75">
      <c r="A5" s="8" t="s">
        <v>18</v>
      </c>
      <c r="B5" s="7">
        <v>30</v>
      </c>
      <c r="C5" s="7"/>
      <c r="D5" s="7"/>
    </row>
    <row r="6" spans="1:4" ht="18.75">
      <c r="A6" s="8" t="s">
        <v>19</v>
      </c>
      <c r="B6" s="7">
        <v>11</v>
      </c>
      <c r="C6" s="7"/>
      <c r="D6" s="7"/>
    </row>
    <row r="7" spans="1:4" ht="18.75">
      <c r="A7" s="8" t="s">
        <v>22</v>
      </c>
      <c r="B7" s="7"/>
      <c r="C7" s="7"/>
      <c r="D7" s="7" t="s">
        <v>42</v>
      </c>
    </row>
    <row r="8" spans="1:4" ht="18.75">
      <c r="A8" s="8" t="s">
        <v>20</v>
      </c>
      <c r="B8" s="7">
        <v>54</v>
      </c>
      <c r="C8" s="7"/>
      <c r="D8" s="7"/>
    </row>
    <row r="9" spans="1:4" ht="18.75">
      <c r="A9" s="8" t="s">
        <v>23</v>
      </c>
      <c r="B9" s="7">
        <v>50</v>
      </c>
      <c r="C9" s="7"/>
      <c r="D9" s="7"/>
    </row>
    <row r="10" spans="1:4" ht="18.75">
      <c r="A10" s="8" t="s">
        <v>21</v>
      </c>
      <c r="B10" s="7"/>
      <c r="C10" s="7"/>
      <c r="D10" s="7" t="s">
        <v>43</v>
      </c>
    </row>
    <row r="11" spans="1:4" ht="18.75">
      <c r="A11" s="8"/>
      <c r="B11" s="7"/>
      <c r="C11" s="7"/>
      <c r="D11" s="7"/>
    </row>
    <row r="12" spans="1:4" ht="18.75">
      <c r="A12" s="8"/>
      <c r="B12" s="7"/>
      <c r="C12" s="7"/>
      <c r="D12" s="7"/>
    </row>
    <row r="13" spans="1:4" ht="21" customHeight="1">
      <c r="A13" s="9" t="s">
        <v>24</v>
      </c>
      <c r="B13" s="16">
        <f>SUM(B3:B10)</f>
        <v>896</v>
      </c>
      <c r="C13" s="7"/>
      <c r="D13" s="7"/>
    </row>
    <row r="14" spans="1:4" ht="21" customHeight="1" thickBot="1">
      <c r="A14" s="14" t="s">
        <v>26</v>
      </c>
      <c r="B14" s="29"/>
      <c r="C14" s="29"/>
      <c r="D14" s="7"/>
    </row>
    <row r="15" spans="1:6" ht="19.5" thickTop="1">
      <c r="A15" s="30" t="s">
        <v>0</v>
      </c>
      <c r="B15" s="7"/>
      <c r="C15" s="7"/>
      <c r="D15" s="31" t="s">
        <v>42</v>
      </c>
      <c r="F15" s="1"/>
    </row>
    <row r="16" spans="1:4" ht="18.75">
      <c r="A16" s="8" t="s">
        <v>1</v>
      </c>
      <c r="B16" s="13">
        <v>20</v>
      </c>
      <c r="C16" s="13"/>
      <c r="D16" s="7"/>
    </row>
    <row r="17" spans="1:4" ht="18.75">
      <c r="A17" s="8" t="s">
        <v>2</v>
      </c>
      <c r="B17" s="7">
        <v>10</v>
      </c>
      <c r="C17" s="7"/>
      <c r="D17" s="7"/>
    </row>
    <row r="18" spans="1:4" ht="18.75">
      <c r="A18" s="8" t="s">
        <v>3</v>
      </c>
      <c r="B18" s="7">
        <v>2</v>
      </c>
      <c r="C18" s="7"/>
      <c r="D18" s="7"/>
    </row>
    <row r="19" spans="1:4" ht="18.75">
      <c r="A19" s="8" t="s">
        <v>4</v>
      </c>
      <c r="B19" s="7">
        <v>5</v>
      </c>
      <c r="C19" s="7"/>
      <c r="D19" s="7"/>
    </row>
    <row r="20" spans="1:4" ht="18.75">
      <c r="A20" s="8" t="s">
        <v>5</v>
      </c>
      <c r="B20" s="7">
        <v>20</v>
      </c>
      <c r="C20" s="7"/>
      <c r="D20" s="7"/>
    </row>
    <row r="21" spans="1:4" ht="18.75">
      <c r="A21" s="8" t="s">
        <v>6</v>
      </c>
      <c r="B21" s="7">
        <v>7</v>
      </c>
      <c r="C21" s="7"/>
      <c r="D21" s="7" t="s">
        <v>44</v>
      </c>
    </row>
    <row r="22" spans="1:4" ht="18.75">
      <c r="A22" s="8" t="s">
        <v>7</v>
      </c>
      <c r="B22" s="7">
        <v>5</v>
      </c>
      <c r="C22" s="7"/>
      <c r="D22" s="7"/>
    </row>
    <row r="23" spans="1:4" ht="18.75">
      <c r="A23" s="8" t="s">
        <v>8</v>
      </c>
      <c r="B23" s="7">
        <v>50</v>
      </c>
      <c r="C23" s="7"/>
      <c r="D23" s="7" t="s">
        <v>46</v>
      </c>
    </row>
    <row r="24" spans="1:4" ht="18.75">
      <c r="A24" s="8" t="s">
        <v>9</v>
      </c>
      <c r="B24" s="7">
        <v>12</v>
      </c>
      <c r="C24" s="7"/>
      <c r="D24" s="7"/>
    </row>
    <row r="25" spans="1:4" ht="18.75">
      <c r="A25" s="8" t="s">
        <v>10</v>
      </c>
      <c r="B25" s="7">
        <v>6</v>
      </c>
      <c r="C25" s="7"/>
      <c r="D25" s="7"/>
    </row>
    <row r="26" spans="1:4" ht="18.75">
      <c r="A26" s="8" t="s">
        <v>36</v>
      </c>
      <c r="B26" s="7"/>
      <c r="C26" s="7"/>
      <c r="D26" s="7"/>
    </row>
    <row r="27" spans="1:4" ht="18.75">
      <c r="A27" s="8" t="s">
        <v>11</v>
      </c>
      <c r="B27" s="7">
        <v>1</v>
      </c>
      <c r="C27" s="7"/>
      <c r="D27" s="7"/>
    </row>
    <row r="28" spans="1:4" ht="18.75">
      <c r="A28" s="8" t="s">
        <v>12</v>
      </c>
      <c r="B28" s="7">
        <v>31</v>
      </c>
      <c r="C28" s="7"/>
      <c r="D28" s="7"/>
    </row>
    <row r="29" spans="1:4" ht="18.75">
      <c r="A29" s="8" t="s">
        <v>13</v>
      </c>
      <c r="B29" s="7">
        <v>2.7</v>
      </c>
      <c r="C29" s="7"/>
      <c r="D29" s="7"/>
    </row>
    <row r="30" spans="1:4" ht="18.75">
      <c r="A30" s="8" t="s">
        <v>14</v>
      </c>
      <c r="B30" s="7">
        <v>2</v>
      </c>
      <c r="C30" s="7"/>
      <c r="D30" s="7"/>
    </row>
    <row r="31" spans="1:4" ht="18.75">
      <c r="A31" s="8" t="s">
        <v>28</v>
      </c>
      <c r="B31" s="7">
        <v>90</v>
      </c>
      <c r="C31" s="7"/>
      <c r="D31" s="7"/>
    </row>
    <row r="32" spans="1:4" ht="18.75">
      <c r="A32" s="8" t="s">
        <v>29</v>
      </c>
      <c r="B32" s="7">
        <v>7.3</v>
      </c>
      <c r="C32" s="7"/>
      <c r="D32" s="7"/>
    </row>
    <row r="33" spans="1:4" ht="18.75">
      <c r="A33" s="8" t="s">
        <v>30</v>
      </c>
      <c r="B33" s="7">
        <v>7</v>
      </c>
      <c r="C33" s="7"/>
      <c r="D33" s="7"/>
    </row>
    <row r="34" spans="1:4" ht="18.75">
      <c r="A34" s="8" t="s">
        <v>31</v>
      </c>
      <c r="B34" s="7">
        <v>13</v>
      </c>
      <c r="C34" s="7"/>
      <c r="D34" s="7"/>
    </row>
    <row r="35" spans="1:4" ht="18.75">
      <c r="A35" s="10" t="s">
        <v>15</v>
      </c>
      <c r="B35" s="7">
        <v>0.8</v>
      </c>
      <c r="C35" s="7"/>
      <c r="D35" s="7" t="s">
        <v>44</v>
      </c>
    </row>
    <row r="36" spans="1:4" ht="18.75">
      <c r="A36" s="10" t="s">
        <v>35</v>
      </c>
      <c r="B36" s="7"/>
      <c r="C36" s="7"/>
      <c r="D36" s="7" t="s">
        <v>45</v>
      </c>
    </row>
    <row r="37" spans="1:4" ht="18.75">
      <c r="A37" s="10"/>
      <c r="B37" s="7"/>
      <c r="C37" s="7"/>
      <c r="D37" s="7"/>
    </row>
    <row r="38" spans="1:4" ht="18.75">
      <c r="A38" s="10"/>
      <c r="B38" s="7"/>
      <c r="C38" s="7"/>
      <c r="D38" s="7"/>
    </row>
    <row r="39" spans="1:4" ht="18.75">
      <c r="A39" s="10"/>
      <c r="B39" s="7"/>
      <c r="C39" s="7"/>
      <c r="D39" s="7"/>
    </row>
    <row r="40" spans="1:4" ht="18.75">
      <c r="A40" s="10"/>
      <c r="B40" s="7"/>
      <c r="C40" s="7"/>
      <c r="D40" s="7"/>
    </row>
    <row r="41" spans="1:4" ht="18.75">
      <c r="A41" s="10"/>
      <c r="B41" s="7"/>
      <c r="C41" s="7"/>
      <c r="D41" s="7"/>
    </row>
    <row r="42" spans="1:4" ht="21" customHeight="1">
      <c r="A42" s="11" t="s">
        <v>27</v>
      </c>
      <c r="B42" s="16">
        <f>SUM(B15:B36)</f>
        <v>291.8</v>
      </c>
      <c r="C42" s="7"/>
      <c r="D42" s="7"/>
    </row>
    <row r="43" ht="12.75">
      <c r="A43" s="2"/>
    </row>
    <row r="44" ht="15.75">
      <c r="A44" s="3"/>
    </row>
    <row r="45" ht="15.75">
      <c r="A45" s="4"/>
    </row>
    <row r="46" ht="15.75">
      <c r="A46" s="4"/>
    </row>
    <row r="47" ht="15.75">
      <c r="A47" s="5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00390625" style="2" customWidth="1"/>
    <col min="2" max="2" width="54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ht="18.75">
      <c r="B1" s="41" t="s">
        <v>460</v>
      </c>
    </row>
    <row r="2" spans="1:5" ht="28.5" customHeight="1">
      <c r="A2" s="2" t="s">
        <v>200</v>
      </c>
      <c r="C2" s="89">
        <v>42702</v>
      </c>
      <c r="E2" s="50"/>
    </row>
    <row r="3" spans="1:5" ht="28.5" customHeight="1">
      <c r="A3" s="2" t="s">
        <v>202</v>
      </c>
      <c r="C3" s="89">
        <v>42705</v>
      </c>
      <c r="E3" s="50"/>
    </row>
    <row r="4" spans="1:5" ht="28.5" customHeight="1">
      <c r="A4" s="2" t="s">
        <v>203</v>
      </c>
      <c r="C4" s="89">
        <v>42705</v>
      </c>
      <c r="E4" s="50"/>
    </row>
    <row r="5" spans="1:5" ht="28.5" customHeight="1">
      <c r="A5" s="2" t="s">
        <v>204</v>
      </c>
      <c r="C5" s="89">
        <v>42732</v>
      </c>
      <c r="E5" s="50"/>
    </row>
    <row r="6" spans="1:5" ht="28.5" customHeight="1">
      <c r="A6" s="2" t="s">
        <v>205</v>
      </c>
      <c r="C6" s="89">
        <v>42732</v>
      </c>
      <c r="E6" s="50"/>
    </row>
    <row r="7" ht="15.75">
      <c r="C7" s="89"/>
    </row>
    <row r="8" ht="15.75">
      <c r="C8" s="89"/>
    </row>
    <row r="9" spans="1:5" ht="28.5" customHeight="1">
      <c r="A9" s="2" t="s">
        <v>247</v>
      </c>
      <c r="C9" s="89" t="s">
        <v>209</v>
      </c>
      <c r="E9" s="50"/>
    </row>
    <row r="10" spans="3:5" ht="28.5" customHeight="1">
      <c r="C10" s="65"/>
      <c r="E10" s="50"/>
    </row>
    <row r="11" spans="3:5" ht="28.5" customHeight="1" thickBot="1">
      <c r="C11" s="65"/>
      <c r="E11" s="50"/>
    </row>
    <row r="12" spans="1:3" ht="19.5" thickBot="1">
      <c r="A12" s="74" t="s">
        <v>127</v>
      </c>
      <c r="B12" s="55" t="s">
        <v>25</v>
      </c>
      <c r="C12" s="70"/>
    </row>
    <row r="13" spans="1:3" ht="18.75">
      <c r="A13" s="43"/>
      <c r="B13" s="30" t="s">
        <v>128</v>
      </c>
      <c r="C13" s="43">
        <v>1170000</v>
      </c>
    </row>
    <row r="14" spans="1:3" ht="18.75">
      <c r="A14" s="44"/>
      <c r="B14" s="30" t="s">
        <v>129</v>
      </c>
      <c r="C14" s="44">
        <v>70000</v>
      </c>
    </row>
    <row r="15" spans="1:3" ht="18.75">
      <c r="A15" s="44"/>
      <c r="B15" s="72" t="s">
        <v>130</v>
      </c>
      <c r="C15" s="44">
        <v>1500</v>
      </c>
    </row>
    <row r="16" spans="1:3" ht="18.75">
      <c r="A16" s="44"/>
      <c r="B16" s="72" t="s">
        <v>135</v>
      </c>
      <c r="C16" s="44">
        <v>55000</v>
      </c>
    </row>
    <row r="17" spans="1:3" ht="18.75">
      <c r="A17" s="44"/>
      <c r="B17" s="72" t="s">
        <v>136</v>
      </c>
      <c r="C17" s="44">
        <v>57800</v>
      </c>
    </row>
    <row r="18" spans="1:3" ht="18.75">
      <c r="A18" s="44">
        <v>1012</v>
      </c>
      <c r="B18" s="72" t="s">
        <v>132</v>
      </c>
      <c r="C18" s="44">
        <v>43000</v>
      </c>
    </row>
    <row r="19" spans="1:3" ht="18.75">
      <c r="A19" s="44">
        <v>1032</v>
      </c>
      <c r="B19" s="72" t="s">
        <v>133</v>
      </c>
      <c r="C19" s="44">
        <v>350000</v>
      </c>
    </row>
    <row r="20" spans="1:3" ht="18.75">
      <c r="A20" s="44">
        <v>2310</v>
      </c>
      <c r="B20" s="72" t="s">
        <v>131</v>
      </c>
      <c r="C20" s="44">
        <v>45000</v>
      </c>
    </row>
    <row r="21" spans="1:3" ht="18.75">
      <c r="A21" s="44">
        <v>3612</v>
      </c>
      <c r="B21" s="72" t="s">
        <v>134</v>
      </c>
      <c r="C21" s="44">
        <v>88000</v>
      </c>
    </row>
    <row r="22" spans="1:3" ht="19.5" thickBot="1">
      <c r="A22" s="44">
        <v>6171</v>
      </c>
      <c r="B22" s="72" t="s">
        <v>138</v>
      </c>
      <c r="C22" s="44">
        <v>200</v>
      </c>
    </row>
    <row r="23" spans="1:3" ht="19.5" thickBot="1">
      <c r="A23" s="84"/>
      <c r="B23" s="85" t="s">
        <v>24</v>
      </c>
      <c r="C23" s="86">
        <f>SUM(C13:C22)</f>
        <v>1880500</v>
      </c>
    </row>
    <row r="24" spans="1:3" ht="18.75">
      <c r="A24" s="47"/>
      <c r="B24" s="41"/>
      <c r="C24" s="46"/>
    </row>
    <row r="25" spans="1:3" ht="18.75">
      <c r="A25" s="47"/>
      <c r="B25" s="41"/>
      <c r="C25" s="46"/>
    </row>
    <row r="26" spans="1:3" ht="18.75">
      <c r="A26" s="47"/>
      <c r="B26" s="41"/>
      <c r="C26" s="46"/>
    </row>
    <row r="27" spans="1:3" ht="18.75">
      <c r="A27" s="47"/>
      <c r="B27" s="41"/>
      <c r="C27" s="46"/>
    </row>
    <row r="28" spans="1:3" ht="18.75">
      <c r="A28" s="47"/>
      <c r="B28" s="41"/>
      <c r="C28" s="46"/>
    </row>
    <row r="29" spans="1:3" ht="18.75">
      <c r="A29" s="47"/>
      <c r="B29" s="41"/>
      <c r="C29" s="46"/>
    </row>
    <row r="30" spans="1:3" ht="18.75">
      <c r="A30" s="47"/>
      <c r="B30" s="41"/>
      <c r="C30" s="46"/>
    </row>
    <row r="31" spans="1:3" ht="18.75">
      <c r="A31" s="47"/>
      <c r="B31" s="41"/>
      <c r="C31" s="46"/>
    </row>
    <row r="32" spans="1:3" ht="18.75">
      <c r="A32" s="47"/>
      <c r="B32" s="41"/>
      <c r="C32" s="46"/>
    </row>
    <row r="33" spans="1:3" ht="18.75">
      <c r="A33" s="47"/>
      <c r="B33" s="41"/>
      <c r="C33" s="46"/>
    </row>
    <row r="34" spans="1:3" ht="18.75">
      <c r="A34" s="47"/>
      <c r="B34" s="41"/>
      <c r="C34" s="46"/>
    </row>
    <row r="35" spans="1:3" ht="18.75">
      <c r="A35" s="47"/>
      <c r="B35" s="41"/>
      <c r="C35" s="46"/>
    </row>
    <row r="36" spans="1:3" ht="18.75">
      <c r="A36" s="47"/>
      <c r="B36" s="41"/>
      <c r="C36" s="46"/>
    </row>
    <row r="37" spans="1:3" ht="18.75">
      <c r="A37" s="47"/>
      <c r="B37" s="41"/>
      <c r="C37" s="46"/>
    </row>
    <row r="38" spans="1:3" ht="18.75">
      <c r="A38" s="47"/>
      <c r="B38" s="41"/>
      <c r="C38" s="46"/>
    </row>
    <row r="39" spans="1:3" ht="18.75">
      <c r="A39" s="47"/>
      <c r="B39" s="41"/>
      <c r="C39" s="46"/>
    </row>
    <row r="40" spans="2:3" s="47" customFormat="1" ht="19.5" thickBot="1">
      <c r="B40" s="41"/>
      <c r="C40" s="46"/>
    </row>
    <row r="41" spans="1:3" ht="19.5" thickBot="1">
      <c r="A41" s="84"/>
      <c r="B41" s="85" t="s">
        <v>26</v>
      </c>
      <c r="C41" s="87"/>
    </row>
    <row r="42" spans="1:4" ht="18.75">
      <c r="A42" s="43">
        <v>1031</v>
      </c>
      <c r="B42" s="30" t="s">
        <v>139</v>
      </c>
      <c r="C42" s="43">
        <v>10000</v>
      </c>
      <c r="D42" s="49"/>
    </row>
    <row r="43" spans="1:4" ht="18.75">
      <c r="A43" s="44">
        <v>2212</v>
      </c>
      <c r="B43" s="30" t="s">
        <v>140</v>
      </c>
      <c r="C43" s="44">
        <v>40000</v>
      </c>
      <c r="D43" s="49"/>
    </row>
    <row r="44" spans="1:4" ht="18.75">
      <c r="A44" s="44">
        <v>2219</v>
      </c>
      <c r="B44" s="30" t="s">
        <v>408</v>
      </c>
      <c r="C44" s="44">
        <v>200000</v>
      </c>
      <c r="D44" s="49"/>
    </row>
    <row r="45" spans="1:3" ht="18.75">
      <c r="A45" s="44">
        <v>2310</v>
      </c>
      <c r="B45" s="72" t="s">
        <v>141</v>
      </c>
      <c r="C45" s="44">
        <v>905100</v>
      </c>
    </row>
    <row r="46" spans="1:3" ht="18.75">
      <c r="A46" s="44">
        <v>2333</v>
      </c>
      <c r="B46" s="72" t="s">
        <v>413</v>
      </c>
      <c r="C46" s="44">
        <v>300000</v>
      </c>
    </row>
    <row r="47" spans="1:3" ht="18.75">
      <c r="A47" s="44">
        <v>3314</v>
      </c>
      <c r="B47" s="72" t="s">
        <v>143</v>
      </c>
      <c r="C47" s="44">
        <v>30000</v>
      </c>
    </row>
    <row r="48" spans="1:3" ht="18.75">
      <c r="A48" s="44">
        <v>3319</v>
      </c>
      <c r="B48" s="72" t="s">
        <v>144</v>
      </c>
      <c r="C48" s="44">
        <v>2000</v>
      </c>
    </row>
    <row r="49" spans="1:3" ht="18.75">
      <c r="A49" s="44">
        <v>3326</v>
      </c>
      <c r="B49" s="72" t="s">
        <v>145</v>
      </c>
      <c r="C49" s="44">
        <v>1000</v>
      </c>
    </row>
    <row r="50" spans="1:3" ht="18.75">
      <c r="A50" s="44">
        <v>3429</v>
      </c>
      <c r="B50" s="72" t="s">
        <v>147</v>
      </c>
      <c r="C50" s="44">
        <v>25000</v>
      </c>
    </row>
    <row r="51" spans="1:3" ht="18.75">
      <c r="A51" s="44">
        <v>3612</v>
      </c>
      <c r="B51" s="72" t="s">
        <v>148</v>
      </c>
      <c r="C51" s="44">
        <v>50000</v>
      </c>
    </row>
    <row r="52" spans="1:3" ht="18.75">
      <c r="A52" s="44">
        <v>3631</v>
      </c>
      <c r="B52" s="72" t="s">
        <v>149</v>
      </c>
      <c r="C52" s="44">
        <v>13000</v>
      </c>
    </row>
    <row r="53" spans="1:3" ht="18.75">
      <c r="A53" s="44">
        <v>3639</v>
      </c>
      <c r="B53" s="72" t="s">
        <v>461</v>
      </c>
      <c r="C53" s="44">
        <v>170000</v>
      </c>
    </row>
    <row r="54" spans="1:3" ht="18.75">
      <c r="A54" s="44">
        <v>3721</v>
      </c>
      <c r="B54" s="72" t="s">
        <v>150</v>
      </c>
      <c r="C54" s="44">
        <v>2000</v>
      </c>
    </row>
    <row r="55" spans="1:3" ht="18.75">
      <c r="A55" s="44">
        <v>3722</v>
      </c>
      <c r="B55" s="72" t="s">
        <v>151</v>
      </c>
      <c r="C55" s="44">
        <v>60000</v>
      </c>
    </row>
    <row r="56" spans="1:3" ht="18.75">
      <c r="A56" s="44">
        <v>3723</v>
      </c>
      <c r="B56" s="72" t="s">
        <v>152</v>
      </c>
      <c r="C56" s="44">
        <v>30000</v>
      </c>
    </row>
    <row r="57" spans="1:3" ht="18.75">
      <c r="A57" s="44">
        <v>3745</v>
      </c>
      <c r="B57" s="72" t="s">
        <v>153</v>
      </c>
      <c r="C57" s="44">
        <v>30000</v>
      </c>
    </row>
    <row r="58" spans="1:3" ht="18.75">
      <c r="A58" s="44">
        <v>5512</v>
      </c>
      <c r="B58" s="72" t="s">
        <v>154</v>
      </c>
      <c r="C58" s="44">
        <v>62000</v>
      </c>
    </row>
    <row r="59" spans="1:5" ht="18.75">
      <c r="A59" s="44">
        <v>6112</v>
      </c>
      <c r="B59" s="73" t="s">
        <v>155</v>
      </c>
      <c r="C59" s="44">
        <v>163500</v>
      </c>
      <c r="E59" s="50"/>
    </row>
    <row r="60" spans="1:3" ht="18.75">
      <c r="A60" s="44">
        <v>6171</v>
      </c>
      <c r="B60" s="73" t="s">
        <v>156</v>
      </c>
      <c r="C60" s="44">
        <v>152216</v>
      </c>
    </row>
    <row r="61" spans="1:5" ht="19.5" thickBot="1">
      <c r="A61" s="83"/>
      <c r="B61" s="88"/>
      <c r="C61" s="77"/>
      <c r="D61" s="50"/>
      <c r="E61" s="50"/>
    </row>
    <row r="62" spans="1:3" ht="19.5" thickBot="1">
      <c r="A62" s="84"/>
      <c r="B62" s="85" t="s">
        <v>24</v>
      </c>
      <c r="C62" s="86">
        <f>SUM(C42:C61)</f>
        <v>2245816</v>
      </c>
    </row>
    <row r="64" spans="1:5" ht="12.75">
      <c r="A64" s="2" t="s">
        <v>236</v>
      </c>
      <c r="B64" s="50"/>
      <c r="C64" s="50"/>
      <c r="E64" s="5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59">
      <selection activeCell="A59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3921</v>
      </c>
    </row>
    <row r="3" spans="1:3" ht="19.5">
      <c r="A3" s="97" t="s">
        <v>368</v>
      </c>
      <c r="B3" s="108"/>
      <c r="C3" s="91">
        <f>SUM(C4:C4)</f>
        <v>0</v>
      </c>
    </row>
    <row r="4" spans="1:3" ht="18.75">
      <c r="A4" s="44"/>
      <c r="B4" s="8" t="s">
        <v>450</v>
      </c>
      <c r="C4" s="66">
        <v>0</v>
      </c>
    </row>
    <row r="5" spans="1:3" ht="19.5">
      <c r="A5" s="189" t="s">
        <v>257</v>
      </c>
      <c r="B5" s="190"/>
      <c r="C5" s="91">
        <f>SUM(C6:C11)</f>
        <v>23018.89</v>
      </c>
    </row>
    <row r="6" spans="1:3" ht="18.75">
      <c r="A6" s="44"/>
      <c r="B6" s="8" t="s">
        <v>438</v>
      </c>
      <c r="C6" s="66">
        <v>0</v>
      </c>
    </row>
    <row r="7" spans="1:3" ht="18.75">
      <c r="A7" s="44"/>
      <c r="B7" s="8" t="s">
        <v>261</v>
      </c>
      <c r="C7" s="66">
        <v>3191.89</v>
      </c>
    </row>
    <row r="8" spans="1:3" ht="18.75">
      <c r="A8" s="44"/>
      <c r="B8" s="8" t="s">
        <v>264</v>
      </c>
      <c r="C8" s="66">
        <v>3600</v>
      </c>
    </row>
    <row r="9" spans="1:3" ht="18.75">
      <c r="A9" s="44"/>
      <c r="B9" s="8" t="s">
        <v>259</v>
      </c>
      <c r="C9" s="66">
        <v>12597</v>
      </c>
    </row>
    <row r="10" spans="1:3" ht="18.75">
      <c r="A10" s="44"/>
      <c r="B10" s="8" t="s">
        <v>477</v>
      </c>
      <c r="C10" s="66">
        <v>0</v>
      </c>
    </row>
    <row r="11" spans="1:3" ht="18.75">
      <c r="A11" s="44"/>
      <c r="B11" s="8" t="s">
        <v>465</v>
      </c>
      <c r="C11" s="66">
        <v>3630</v>
      </c>
    </row>
    <row r="12" spans="1:3" ht="19.5">
      <c r="A12" s="185" t="s">
        <v>466</v>
      </c>
      <c r="B12" s="186"/>
      <c r="C12" s="91">
        <v>0</v>
      </c>
    </row>
    <row r="13" spans="1:3" ht="19.5">
      <c r="A13" s="185" t="s">
        <v>143</v>
      </c>
      <c r="B13" s="186"/>
      <c r="C13" s="91">
        <f>SUM(C14:C15)</f>
        <v>1512</v>
      </c>
    </row>
    <row r="14" spans="1:3" ht="18.75">
      <c r="A14" s="44"/>
      <c r="B14" s="8" t="s">
        <v>264</v>
      </c>
      <c r="C14" s="66">
        <v>1512</v>
      </c>
    </row>
    <row r="15" spans="1:3" ht="18.75">
      <c r="A15" s="44"/>
      <c r="B15" s="8" t="s">
        <v>337</v>
      </c>
      <c r="C15" s="66">
        <v>0</v>
      </c>
    </row>
    <row r="16" spans="1:3" ht="19.5">
      <c r="A16" s="97" t="s">
        <v>268</v>
      </c>
      <c r="B16" s="108"/>
      <c r="C16" s="91">
        <f>SUM(C17:C18)</f>
        <v>2000</v>
      </c>
    </row>
    <row r="17" spans="1:3" ht="18.75">
      <c r="A17" s="44"/>
      <c r="B17" s="8" t="s">
        <v>440</v>
      </c>
      <c r="C17" s="66">
        <v>0</v>
      </c>
    </row>
    <row r="18" spans="1:3" ht="18.75">
      <c r="A18" s="44"/>
      <c r="B18" s="8" t="s">
        <v>264</v>
      </c>
      <c r="C18" s="66">
        <v>2000</v>
      </c>
    </row>
    <row r="19" spans="1:9" ht="19.5">
      <c r="A19" s="185" t="s">
        <v>291</v>
      </c>
      <c r="B19" s="185"/>
      <c r="C19" s="91">
        <f>SUM(C20:C20)</f>
        <v>4343.97</v>
      </c>
      <c r="G19" s="94"/>
      <c r="H19" s="94"/>
      <c r="I19" s="94"/>
    </row>
    <row r="20" spans="1:9" ht="19.5">
      <c r="A20" s="97"/>
      <c r="B20" s="8" t="s">
        <v>261</v>
      </c>
      <c r="C20" s="66">
        <v>4343.97</v>
      </c>
      <c r="G20" s="94"/>
      <c r="H20" s="94"/>
      <c r="I20" s="94"/>
    </row>
    <row r="21" spans="1:9" ht="19.5">
      <c r="A21" s="185" t="s">
        <v>461</v>
      </c>
      <c r="B21" s="186"/>
      <c r="C21" s="91">
        <v>100980</v>
      </c>
      <c r="G21" s="94"/>
      <c r="H21" s="94"/>
      <c r="I21" s="94"/>
    </row>
    <row r="22" spans="1:9" ht="19.5">
      <c r="A22" s="185" t="s">
        <v>150</v>
      </c>
      <c r="B22" s="186"/>
      <c r="C22" s="91">
        <v>0</v>
      </c>
      <c r="G22" s="94"/>
      <c r="H22" s="94"/>
      <c r="I22" s="94"/>
    </row>
    <row r="23" spans="1:9" ht="19.5">
      <c r="A23" s="185" t="s">
        <v>338</v>
      </c>
      <c r="B23" s="186"/>
      <c r="C23" s="91">
        <v>16755</v>
      </c>
      <c r="G23" s="94"/>
      <c r="H23" s="94"/>
      <c r="I23" s="94"/>
    </row>
    <row r="24" spans="1:9" ht="19.5">
      <c r="A24" s="185" t="s">
        <v>470</v>
      </c>
      <c r="B24" s="186"/>
      <c r="C24" s="91">
        <f>SUM(C25:C25)</f>
        <v>5721</v>
      </c>
      <c r="G24" s="94"/>
      <c r="H24" s="94"/>
      <c r="I24" s="94"/>
    </row>
    <row r="25" spans="1:9" ht="19.5">
      <c r="A25" s="97"/>
      <c r="B25" s="8" t="s">
        <v>469</v>
      </c>
      <c r="C25" s="91">
        <v>5721</v>
      </c>
      <c r="G25" s="94"/>
      <c r="H25" s="94"/>
      <c r="I25" s="94"/>
    </row>
    <row r="26" spans="1:3" ht="19.5">
      <c r="A26" s="185" t="s">
        <v>153</v>
      </c>
      <c r="B26" s="186"/>
      <c r="C26" s="91">
        <f>SUM(C27:C27)</f>
        <v>18888</v>
      </c>
    </row>
    <row r="27" spans="1:3" ht="19.5">
      <c r="A27" s="97"/>
      <c r="B27" s="8" t="s">
        <v>478</v>
      </c>
      <c r="C27" s="66">
        <v>18888</v>
      </c>
    </row>
    <row r="28" spans="1:3" ht="19.5">
      <c r="A28" s="185" t="s">
        <v>313</v>
      </c>
      <c r="B28" s="186"/>
      <c r="C28" s="91">
        <f>SUM(C29:C33)</f>
        <v>14329.55</v>
      </c>
    </row>
    <row r="29" spans="1:3" ht="19.5">
      <c r="A29" s="97"/>
      <c r="B29" s="8" t="s">
        <v>479</v>
      </c>
      <c r="C29" s="106">
        <v>6003</v>
      </c>
    </row>
    <row r="30" spans="1:3" ht="18.75">
      <c r="A30" s="44"/>
      <c r="B30" s="8" t="s">
        <v>316</v>
      </c>
      <c r="C30" s="106">
        <v>5880</v>
      </c>
    </row>
    <row r="31" spans="1:3" ht="18.75">
      <c r="A31" s="44"/>
      <c r="B31" s="8" t="s">
        <v>317</v>
      </c>
      <c r="C31" s="106">
        <v>1170.55</v>
      </c>
    </row>
    <row r="32" spans="1:3" ht="18.75">
      <c r="A32" s="44"/>
      <c r="B32" s="8" t="s">
        <v>480</v>
      </c>
      <c r="C32" s="106">
        <v>484</v>
      </c>
    </row>
    <row r="33" spans="1:3" ht="18.75">
      <c r="A33" s="44"/>
      <c r="B33" s="8" t="s">
        <v>447</v>
      </c>
      <c r="C33" s="106">
        <v>792</v>
      </c>
    </row>
    <row r="34" spans="1:5" ht="19.5">
      <c r="A34" s="185" t="s">
        <v>187</v>
      </c>
      <c r="B34" s="186"/>
      <c r="C34" s="91">
        <v>41856</v>
      </c>
      <c r="E34" s="50"/>
    </row>
    <row r="35" spans="1:3" ht="19.5">
      <c r="A35" s="185" t="s">
        <v>324</v>
      </c>
      <c r="B35" s="186"/>
      <c r="C35" s="91">
        <f>SUM(C36:C49)</f>
        <v>252432.59</v>
      </c>
    </row>
    <row r="36" spans="1:3" ht="19.5">
      <c r="A36" s="97"/>
      <c r="B36" s="8" t="s">
        <v>482</v>
      </c>
      <c r="C36" s="106">
        <v>11382</v>
      </c>
    </row>
    <row r="37" spans="1:3" ht="19.5">
      <c r="A37" s="97"/>
      <c r="B37" s="8" t="s">
        <v>264</v>
      </c>
      <c r="C37" s="106">
        <v>18000</v>
      </c>
    </row>
    <row r="38" spans="1:5" ht="18.75">
      <c r="A38" s="44"/>
      <c r="B38" s="8" t="s">
        <v>325</v>
      </c>
      <c r="C38" s="106">
        <v>417</v>
      </c>
      <c r="D38" s="50"/>
      <c r="E38" s="50"/>
    </row>
    <row r="39" spans="1:5" ht="18.75">
      <c r="A39" s="44"/>
      <c r="B39" s="8" t="s">
        <v>328</v>
      </c>
      <c r="C39" s="106">
        <v>1537.59</v>
      </c>
      <c r="D39" s="50"/>
      <c r="E39" s="50"/>
    </row>
    <row r="40" spans="1:5" ht="18.75">
      <c r="A40" s="44"/>
      <c r="B40" s="8" t="s">
        <v>285</v>
      </c>
      <c r="C40" s="106">
        <v>520</v>
      </c>
      <c r="D40" s="50"/>
      <c r="E40" s="50"/>
    </row>
    <row r="41" spans="1:5" ht="18.75">
      <c r="A41" s="44"/>
      <c r="B41" s="8" t="s">
        <v>455</v>
      </c>
      <c r="C41" s="106">
        <v>500</v>
      </c>
      <c r="D41" s="50"/>
      <c r="E41" s="50"/>
    </row>
    <row r="42" spans="1:5" ht="18.75">
      <c r="A42" s="44"/>
      <c r="B42" s="8" t="s">
        <v>332</v>
      </c>
      <c r="C42" s="106">
        <v>1806</v>
      </c>
      <c r="D42" s="50"/>
      <c r="E42" s="50"/>
    </row>
    <row r="43" spans="1:5" ht="18.75">
      <c r="A43" s="44"/>
      <c r="B43" s="8" t="s">
        <v>392</v>
      </c>
      <c r="C43" s="106">
        <v>0</v>
      </c>
      <c r="D43" s="50"/>
      <c r="E43" s="50"/>
    </row>
    <row r="44" spans="1:5" ht="18.75">
      <c r="A44" s="44"/>
      <c r="B44" s="8" t="s">
        <v>454</v>
      </c>
      <c r="C44" s="106">
        <v>0</v>
      </c>
      <c r="D44" s="50"/>
      <c r="E44" s="50"/>
    </row>
    <row r="45" spans="1:5" ht="18.75">
      <c r="A45" s="44"/>
      <c r="B45" s="8" t="s">
        <v>333</v>
      </c>
      <c r="C45" s="106">
        <v>22351</v>
      </c>
      <c r="D45" s="50"/>
      <c r="E45" s="50"/>
    </row>
    <row r="46" spans="1:5" ht="18.75">
      <c r="A46" s="44"/>
      <c r="B46" s="8" t="s">
        <v>434</v>
      </c>
      <c r="C46" s="106">
        <v>5359</v>
      </c>
      <c r="D46" s="50"/>
      <c r="E46" s="50"/>
    </row>
    <row r="47" spans="1:5" ht="18.75">
      <c r="A47" s="44"/>
      <c r="B47" s="10" t="s">
        <v>334</v>
      </c>
      <c r="C47" s="106">
        <v>7510</v>
      </c>
      <c r="D47" s="50"/>
      <c r="E47" s="50"/>
    </row>
    <row r="48" spans="1:5" ht="18.75">
      <c r="A48" s="44"/>
      <c r="B48" s="10" t="s">
        <v>481</v>
      </c>
      <c r="C48" s="106">
        <v>270</v>
      </c>
      <c r="D48" s="50"/>
      <c r="E48" s="50"/>
    </row>
    <row r="49" spans="1:5" ht="18.75">
      <c r="A49" s="44"/>
      <c r="B49" s="10" t="s">
        <v>335</v>
      </c>
      <c r="C49" s="106">
        <v>182780</v>
      </c>
      <c r="D49" s="50"/>
      <c r="E49" s="50"/>
    </row>
    <row r="50" spans="1:4" ht="19.5">
      <c r="A50" s="185" t="s">
        <v>24</v>
      </c>
      <c r="B50" s="186"/>
      <c r="C50" s="91">
        <f>SUM(C2+C3+C5+C12+C13+C16+C19+C21+C22+C23+C24+C26+C28+C34+C35)</f>
        <v>485758</v>
      </c>
      <c r="D50" s="71"/>
    </row>
    <row r="51" spans="2:5" ht="28.5" customHeight="1">
      <c r="B51" s="50"/>
      <c r="C51" s="65"/>
      <c r="E51" s="50"/>
    </row>
    <row r="52" spans="1:5" ht="28.5" customHeight="1">
      <c r="A52" s="44"/>
      <c r="B52" s="110" t="s">
        <v>342</v>
      </c>
      <c r="C52" s="109" t="s">
        <v>165</v>
      </c>
      <c r="E52" s="50"/>
    </row>
    <row r="53" spans="1:5" ht="28.5" customHeight="1">
      <c r="A53" s="185" t="s">
        <v>343</v>
      </c>
      <c r="B53" s="186"/>
      <c r="C53" s="91">
        <v>461120.86</v>
      </c>
      <c r="E53" s="50"/>
    </row>
    <row r="54" spans="1:5" ht="28.5" customHeight="1">
      <c r="A54" s="185" t="s">
        <v>381</v>
      </c>
      <c r="B54" s="186"/>
      <c r="C54" s="91">
        <v>0</v>
      </c>
      <c r="E54" s="50"/>
    </row>
    <row r="55" spans="1:5" ht="28.5" customHeight="1">
      <c r="A55" s="185" t="s">
        <v>130</v>
      </c>
      <c r="B55" s="186"/>
      <c r="C55" s="91">
        <v>0</v>
      </c>
      <c r="E55" s="50"/>
    </row>
    <row r="56" spans="1:5" ht="28.5" customHeight="1">
      <c r="A56" s="185" t="s">
        <v>346</v>
      </c>
      <c r="B56" s="186"/>
      <c r="C56" s="91">
        <v>0</v>
      </c>
      <c r="E56" s="50"/>
    </row>
    <row r="57" spans="1:5" ht="28.5" customHeight="1">
      <c r="A57" s="185" t="s">
        <v>136</v>
      </c>
      <c r="B57" s="186"/>
      <c r="C57" s="91">
        <v>0</v>
      </c>
      <c r="E57" s="50"/>
    </row>
    <row r="58" spans="1:5" ht="28.5" customHeight="1">
      <c r="A58" s="185" t="s">
        <v>132</v>
      </c>
      <c r="B58" s="186"/>
      <c r="C58" s="91">
        <v>0</v>
      </c>
      <c r="E58" s="50"/>
    </row>
    <row r="59" spans="1:5" ht="28.5" customHeight="1">
      <c r="A59" s="185" t="s">
        <v>352</v>
      </c>
      <c r="B59" s="186"/>
      <c r="C59" s="91">
        <v>159720</v>
      </c>
      <c r="E59" s="50"/>
    </row>
    <row r="60" spans="1:5" ht="28.5" customHeight="1">
      <c r="A60" s="185" t="s">
        <v>131</v>
      </c>
      <c r="B60" s="186"/>
      <c r="C60" s="91">
        <v>0</v>
      </c>
      <c r="E60" s="50"/>
    </row>
    <row r="61" spans="1:5" ht="28.5" customHeight="1">
      <c r="A61" s="185" t="s">
        <v>357</v>
      </c>
      <c r="B61" s="186"/>
      <c r="C61" s="91">
        <v>20046</v>
      </c>
      <c r="E61" s="50"/>
    </row>
    <row r="62" spans="1:5" ht="28.5" customHeight="1">
      <c r="A62" s="185" t="s">
        <v>483</v>
      </c>
      <c r="B62" s="186"/>
      <c r="C62" s="91">
        <v>240000</v>
      </c>
      <c r="E62" s="50"/>
    </row>
    <row r="63" spans="1:3" ht="19.5">
      <c r="A63" s="185" t="s">
        <v>358</v>
      </c>
      <c r="B63" s="186"/>
      <c r="C63" s="91">
        <v>145431</v>
      </c>
    </row>
    <row r="64" spans="1:3" ht="19.5">
      <c r="A64" s="185" t="s">
        <v>484</v>
      </c>
      <c r="B64" s="186"/>
      <c r="C64" s="91">
        <v>5381.5</v>
      </c>
    </row>
    <row r="65" spans="1:3" ht="19.5">
      <c r="A65" s="185" t="s">
        <v>459</v>
      </c>
      <c r="B65" s="186"/>
      <c r="C65" s="91">
        <v>82.14</v>
      </c>
    </row>
    <row r="66" spans="1:3" ht="19.5">
      <c r="A66" s="185" t="s">
        <v>24</v>
      </c>
      <c r="B66" s="186"/>
      <c r="C66" s="91">
        <f>SUM(C53:C65)</f>
        <v>1031781.5</v>
      </c>
    </row>
  </sheetData>
  <sheetProtection/>
  <mergeCells count="28">
    <mergeCell ref="A59:B59"/>
    <mergeCell ref="A60:B60"/>
    <mergeCell ref="A61:B61"/>
    <mergeCell ref="A63:B63"/>
    <mergeCell ref="A65:B65"/>
    <mergeCell ref="A66:B66"/>
    <mergeCell ref="A62:B62"/>
    <mergeCell ref="A64:B64"/>
    <mergeCell ref="A56:B56"/>
    <mergeCell ref="A57:B57"/>
    <mergeCell ref="A58:B58"/>
    <mergeCell ref="A35:B35"/>
    <mergeCell ref="A50:B50"/>
    <mergeCell ref="A53:B53"/>
    <mergeCell ref="A54:B54"/>
    <mergeCell ref="A55:B55"/>
    <mergeCell ref="A22:B22"/>
    <mergeCell ref="A23:B23"/>
    <mergeCell ref="A24:B24"/>
    <mergeCell ref="A26:B26"/>
    <mergeCell ref="A28:B28"/>
    <mergeCell ref="A34:B34"/>
    <mergeCell ref="A19:B19"/>
    <mergeCell ref="A21:B21"/>
    <mergeCell ref="A2:B2"/>
    <mergeCell ref="A5:B5"/>
    <mergeCell ref="A12:B12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63">
      <selection activeCell="A63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3921</v>
      </c>
    </row>
    <row r="3" spans="1:3" ht="19.5">
      <c r="A3" s="97" t="s">
        <v>368</v>
      </c>
      <c r="B3" s="108"/>
      <c r="C3" s="91">
        <f>SUM(C4:C4)</f>
        <v>0</v>
      </c>
    </row>
    <row r="4" spans="1:3" ht="18.75">
      <c r="A4" s="44"/>
      <c r="B4" s="8" t="s">
        <v>450</v>
      </c>
      <c r="C4" s="66">
        <v>0</v>
      </c>
    </row>
    <row r="5" spans="1:3" ht="19.5">
      <c r="A5" s="189" t="s">
        <v>257</v>
      </c>
      <c r="B5" s="190"/>
      <c r="C5" s="91">
        <f>SUM(C6:C11)</f>
        <v>43418.89</v>
      </c>
    </row>
    <row r="6" spans="1:3" ht="18.75">
      <c r="A6" s="44"/>
      <c r="B6" s="8" t="s">
        <v>438</v>
      </c>
      <c r="C6" s="66">
        <v>100</v>
      </c>
    </row>
    <row r="7" spans="1:3" ht="18.75">
      <c r="A7" s="44"/>
      <c r="B7" s="8" t="s">
        <v>261</v>
      </c>
      <c r="C7" s="66">
        <v>6731.89</v>
      </c>
    </row>
    <row r="8" spans="1:3" ht="18.75">
      <c r="A8" s="44"/>
      <c r="B8" s="8" t="s">
        <v>264</v>
      </c>
      <c r="C8" s="66">
        <v>3600</v>
      </c>
    </row>
    <row r="9" spans="1:3" ht="18.75">
      <c r="A9" s="44"/>
      <c r="B9" s="8" t="s">
        <v>259</v>
      </c>
      <c r="C9" s="66">
        <v>12597</v>
      </c>
    </row>
    <row r="10" spans="1:3" ht="18.75">
      <c r="A10" s="44"/>
      <c r="B10" s="8" t="s">
        <v>477</v>
      </c>
      <c r="C10" s="66">
        <v>0</v>
      </c>
    </row>
    <row r="11" spans="1:3" ht="18.75">
      <c r="A11" s="44"/>
      <c r="B11" s="8" t="s">
        <v>465</v>
      </c>
      <c r="C11" s="66">
        <v>20390</v>
      </c>
    </row>
    <row r="12" spans="1:3" ht="19.5">
      <c r="A12" s="185" t="s">
        <v>466</v>
      </c>
      <c r="B12" s="186"/>
      <c r="C12" s="91">
        <v>0</v>
      </c>
    </row>
    <row r="13" spans="1:3" ht="19.5">
      <c r="A13" s="185" t="s">
        <v>143</v>
      </c>
      <c r="B13" s="186"/>
      <c r="C13" s="91">
        <f>SUM(C14:C15)</f>
        <v>3192</v>
      </c>
    </row>
    <row r="14" spans="1:3" ht="18.75">
      <c r="A14" s="44"/>
      <c r="B14" s="8" t="s">
        <v>264</v>
      </c>
      <c r="C14" s="66">
        <v>3192</v>
      </c>
    </row>
    <row r="15" spans="1:3" ht="18.75">
      <c r="A15" s="44"/>
      <c r="B15" s="8" t="s">
        <v>337</v>
      </c>
      <c r="C15" s="66">
        <v>0</v>
      </c>
    </row>
    <row r="16" spans="1:3" ht="19.5">
      <c r="A16" s="97" t="s">
        <v>268</v>
      </c>
      <c r="B16" s="108"/>
      <c r="C16" s="91">
        <f>SUM(C17:C18)</f>
        <v>2000</v>
      </c>
    </row>
    <row r="17" spans="1:3" ht="18.75">
      <c r="A17" s="44"/>
      <c r="B17" s="8" t="s">
        <v>440</v>
      </c>
      <c r="C17" s="66">
        <v>0</v>
      </c>
    </row>
    <row r="18" spans="1:3" ht="18.75">
      <c r="A18" s="44"/>
      <c r="B18" s="8" t="s">
        <v>264</v>
      </c>
      <c r="C18" s="66">
        <v>2000</v>
      </c>
    </row>
    <row r="19" spans="1:3" ht="19.5">
      <c r="A19" s="185" t="s">
        <v>485</v>
      </c>
      <c r="B19" s="186"/>
      <c r="C19" s="91">
        <v>800</v>
      </c>
    </row>
    <row r="20" spans="1:9" ht="19.5">
      <c r="A20" s="185" t="s">
        <v>291</v>
      </c>
      <c r="B20" s="185"/>
      <c r="C20" s="91">
        <f>SUM(C21:C21)</f>
        <v>7013.97</v>
      </c>
      <c r="G20" s="94"/>
      <c r="H20" s="94"/>
      <c r="I20" s="94"/>
    </row>
    <row r="21" spans="1:9" ht="19.5">
      <c r="A21" s="97"/>
      <c r="B21" s="8" t="s">
        <v>261</v>
      </c>
      <c r="C21" s="66">
        <v>7013.97</v>
      </c>
      <c r="G21" s="94"/>
      <c r="H21" s="94"/>
      <c r="I21" s="94"/>
    </row>
    <row r="22" spans="1:9" ht="19.5">
      <c r="A22" s="185" t="s">
        <v>461</v>
      </c>
      <c r="B22" s="186"/>
      <c r="C22" s="91">
        <v>154912</v>
      </c>
      <c r="G22" s="94"/>
      <c r="H22" s="94"/>
      <c r="I22" s="94"/>
    </row>
    <row r="23" spans="1:9" ht="19.5">
      <c r="A23" s="185" t="s">
        <v>150</v>
      </c>
      <c r="B23" s="186"/>
      <c r="C23" s="91">
        <v>1869</v>
      </c>
      <c r="G23" s="94"/>
      <c r="H23" s="94"/>
      <c r="I23" s="94"/>
    </row>
    <row r="24" spans="1:9" ht="19.5">
      <c r="A24" s="185" t="s">
        <v>338</v>
      </c>
      <c r="B24" s="186"/>
      <c r="C24" s="91">
        <v>30347</v>
      </c>
      <c r="G24" s="94"/>
      <c r="H24" s="94"/>
      <c r="I24" s="94"/>
    </row>
    <row r="25" spans="1:9" ht="19.5">
      <c r="A25" s="185" t="s">
        <v>470</v>
      </c>
      <c r="B25" s="186"/>
      <c r="C25" s="91">
        <v>13155</v>
      </c>
      <c r="G25" s="94"/>
      <c r="H25" s="94"/>
      <c r="I25" s="94"/>
    </row>
    <row r="26" spans="1:3" ht="19.5">
      <c r="A26" s="185" t="s">
        <v>153</v>
      </c>
      <c r="B26" s="186"/>
      <c r="C26" s="91">
        <f>SUM(C27:C31)</f>
        <v>85018</v>
      </c>
    </row>
    <row r="27" spans="1:3" ht="19.5">
      <c r="A27" s="97"/>
      <c r="B27" s="8" t="s">
        <v>264</v>
      </c>
      <c r="C27" s="66">
        <v>1890</v>
      </c>
    </row>
    <row r="28" spans="1:3" ht="19.5">
      <c r="A28" s="97"/>
      <c r="B28" s="8" t="s">
        <v>486</v>
      </c>
      <c r="C28" s="66">
        <v>9393.3</v>
      </c>
    </row>
    <row r="29" spans="1:3" ht="19.5">
      <c r="A29" s="97"/>
      <c r="B29" s="8" t="s">
        <v>487</v>
      </c>
      <c r="C29" s="66">
        <v>10017.7</v>
      </c>
    </row>
    <row r="30" spans="1:3" ht="19.5">
      <c r="A30" s="97"/>
      <c r="B30" s="8" t="s">
        <v>443</v>
      </c>
      <c r="C30" s="66">
        <v>1778</v>
      </c>
    </row>
    <row r="31" spans="1:3" ht="19.5">
      <c r="A31" s="97"/>
      <c r="B31" s="8" t="s">
        <v>478</v>
      </c>
      <c r="C31" s="66">
        <v>61939</v>
      </c>
    </row>
    <row r="32" spans="1:3" ht="19.5">
      <c r="A32" s="185" t="s">
        <v>313</v>
      </c>
      <c r="B32" s="186"/>
      <c r="C32" s="91">
        <f>SUM(C33:C39)</f>
        <v>53381.66</v>
      </c>
    </row>
    <row r="33" spans="1:3" ht="19.5">
      <c r="A33" s="97"/>
      <c r="B33" s="8" t="s">
        <v>479</v>
      </c>
      <c r="C33" s="106">
        <v>6003</v>
      </c>
    </row>
    <row r="34" spans="1:3" ht="18.75">
      <c r="A34" s="44"/>
      <c r="B34" s="8" t="s">
        <v>316</v>
      </c>
      <c r="C34" s="106">
        <v>23317.31</v>
      </c>
    </row>
    <row r="35" spans="1:3" ht="18.75">
      <c r="A35" s="44"/>
      <c r="B35" s="8" t="s">
        <v>317</v>
      </c>
      <c r="C35" s="106">
        <v>6180.55</v>
      </c>
    </row>
    <row r="36" spans="1:3" ht="18.75">
      <c r="A36" s="44"/>
      <c r="B36" s="8" t="s">
        <v>488</v>
      </c>
      <c r="C36" s="106">
        <v>10320</v>
      </c>
    </row>
    <row r="37" spans="1:3" ht="18.75">
      <c r="A37" s="44"/>
      <c r="B37" s="8" t="s">
        <v>380</v>
      </c>
      <c r="C37" s="106">
        <v>816.8</v>
      </c>
    </row>
    <row r="38" spans="1:3" ht="18.75">
      <c r="A38" s="44"/>
      <c r="B38" s="8" t="s">
        <v>489</v>
      </c>
      <c r="C38" s="106">
        <v>1637</v>
      </c>
    </row>
    <row r="39" spans="1:3" ht="18.75">
      <c r="A39" s="44"/>
      <c r="B39" s="8" t="s">
        <v>447</v>
      </c>
      <c r="C39" s="106">
        <v>5107</v>
      </c>
    </row>
    <row r="40" spans="1:5" ht="19.5">
      <c r="A40" s="185" t="s">
        <v>187</v>
      </c>
      <c r="B40" s="186"/>
      <c r="C40" s="91">
        <v>83712</v>
      </c>
      <c r="E40" s="50"/>
    </row>
    <row r="41" spans="1:3" ht="19.5">
      <c r="A41" s="185" t="s">
        <v>324</v>
      </c>
      <c r="B41" s="186"/>
      <c r="C41" s="91">
        <f>SUM(C42:C55)</f>
        <v>300414.57</v>
      </c>
    </row>
    <row r="42" spans="1:3" ht="19.5">
      <c r="A42" s="97"/>
      <c r="B42" s="8" t="s">
        <v>482</v>
      </c>
      <c r="C42" s="106">
        <v>27141</v>
      </c>
    </row>
    <row r="43" spans="1:3" ht="19.5">
      <c r="A43" s="97"/>
      <c r="B43" s="8" t="s">
        <v>264</v>
      </c>
      <c r="C43" s="106">
        <v>31500</v>
      </c>
    </row>
    <row r="44" spans="1:5" ht="18.75">
      <c r="A44" s="44"/>
      <c r="B44" s="8" t="s">
        <v>325</v>
      </c>
      <c r="C44" s="106">
        <v>1543</v>
      </c>
      <c r="D44" s="50"/>
      <c r="E44" s="50"/>
    </row>
    <row r="45" spans="1:5" ht="18.75">
      <c r="A45" s="44"/>
      <c r="B45" s="8" t="s">
        <v>328</v>
      </c>
      <c r="C45" s="106">
        <v>3457.59</v>
      </c>
      <c r="D45" s="50"/>
      <c r="E45" s="50"/>
    </row>
    <row r="46" spans="1:5" ht="18.75">
      <c r="A46" s="44"/>
      <c r="B46" s="8" t="s">
        <v>285</v>
      </c>
      <c r="C46" s="106">
        <v>658</v>
      </c>
      <c r="D46" s="50"/>
      <c r="E46" s="50"/>
    </row>
    <row r="47" spans="1:5" ht="18.75">
      <c r="A47" s="44"/>
      <c r="B47" s="8" t="s">
        <v>455</v>
      </c>
      <c r="C47" s="106">
        <v>500</v>
      </c>
      <c r="D47" s="50"/>
      <c r="E47" s="50"/>
    </row>
    <row r="48" spans="1:5" ht="18.75">
      <c r="A48" s="44"/>
      <c r="B48" s="8" t="s">
        <v>332</v>
      </c>
      <c r="C48" s="106">
        <v>3604.6</v>
      </c>
      <c r="D48" s="50"/>
      <c r="E48" s="50"/>
    </row>
    <row r="49" spans="1:5" ht="18.75">
      <c r="A49" s="44"/>
      <c r="B49" s="8" t="s">
        <v>392</v>
      </c>
      <c r="C49" s="106">
        <v>0</v>
      </c>
      <c r="D49" s="50"/>
      <c r="E49" s="50"/>
    </row>
    <row r="50" spans="1:5" ht="18.75">
      <c r="A50" s="44"/>
      <c r="B50" s="8" t="s">
        <v>454</v>
      </c>
      <c r="C50" s="106">
        <v>0</v>
      </c>
      <c r="D50" s="50"/>
      <c r="E50" s="50"/>
    </row>
    <row r="51" spans="1:5" ht="18.75">
      <c r="A51" s="44"/>
      <c r="B51" s="8" t="s">
        <v>333</v>
      </c>
      <c r="C51" s="106">
        <v>29571.38</v>
      </c>
      <c r="D51" s="50"/>
      <c r="E51" s="50"/>
    </row>
    <row r="52" spans="1:5" ht="18.75">
      <c r="A52" s="44"/>
      <c r="B52" s="8" t="s">
        <v>434</v>
      </c>
      <c r="C52" s="106">
        <v>10376</v>
      </c>
      <c r="D52" s="50"/>
      <c r="E52" s="50"/>
    </row>
    <row r="53" spans="1:5" ht="18.75">
      <c r="A53" s="44"/>
      <c r="B53" s="10" t="s">
        <v>334</v>
      </c>
      <c r="C53" s="106">
        <v>8953</v>
      </c>
      <c r="D53" s="50"/>
      <c r="E53" s="50"/>
    </row>
    <row r="54" spans="1:5" ht="18.75">
      <c r="A54" s="44"/>
      <c r="B54" s="10" t="s">
        <v>481</v>
      </c>
      <c r="C54" s="106">
        <v>330</v>
      </c>
      <c r="D54" s="50"/>
      <c r="E54" s="50"/>
    </row>
    <row r="55" spans="1:5" ht="18.75">
      <c r="A55" s="44"/>
      <c r="B55" s="10" t="s">
        <v>335</v>
      </c>
      <c r="C55" s="106">
        <v>182780</v>
      </c>
      <c r="D55" s="50"/>
      <c r="E55" s="50"/>
    </row>
    <row r="56" spans="1:4" ht="19.5">
      <c r="A56" s="185" t="s">
        <v>24</v>
      </c>
      <c r="B56" s="186"/>
      <c r="C56" s="91">
        <f>SUM(C2+C3+C5+C12+C13+C16+C20+C22+C23+C24+C25+C26+C32+C40+C41+C19)</f>
        <v>783155.0900000001</v>
      </c>
      <c r="D56" s="71"/>
    </row>
    <row r="57" spans="2:5" ht="28.5" customHeight="1">
      <c r="B57" s="50"/>
      <c r="C57" s="65"/>
      <c r="E57" s="50"/>
    </row>
    <row r="58" spans="1:5" ht="28.5" customHeight="1">
      <c r="A58" s="44"/>
      <c r="B58" s="110" t="s">
        <v>342</v>
      </c>
      <c r="C58" s="109" t="s">
        <v>165</v>
      </c>
      <c r="E58" s="50"/>
    </row>
    <row r="59" spans="1:5" ht="28.5" customHeight="1">
      <c r="A59" s="185" t="s">
        <v>343</v>
      </c>
      <c r="B59" s="186"/>
      <c r="C59" s="91">
        <v>812157.99</v>
      </c>
      <c r="E59" s="50"/>
    </row>
    <row r="60" spans="1:5" ht="28.5" customHeight="1">
      <c r="A60" s="185" t="s">
        <v>381</v>
      </c>
      <c r="B60" s="186"/>
      <c r="C60" s="91">
        <v>51828</v>
      </c>
      <c r="E60" s="50"/>
    </row>
    <row r="61" spans="1:5" ht="28.5" customHeight="1">
      <c r="A61" s="185" t="s">
        <v>130</v>
      </c>
      <c r="B61" s="186"/>
      <c r="C61" s="91">
        <v>850</v>
      </c>
      <c r="E61" s="50"/>
    </row>
    <row r="62" spans="1:5" ht="28.5" customHeight="1">
      <c r="A62" s="185" t="s">
        <v>346</v>
      </c>
      <c r="B62" s="186"/>
      <c r="C62" s="91">
        <v>0</v>
      </c>
      <c r="E62" s="50"/>
    </row>
    <row r="63" spans="1:5" ht="28.5" customHeight="1">
      <c r="A63" s="185" t="s">
        <v>136</v>
      </c>
      <c r="B63" s="186"/>
      <c r="C63" s="91">
        <v>28000</v>
      </c>
      <c r="E63" s="50"/>
    </row>
    <row r="64" spans="1:5" ht="28.5" customHeight="1">
      <c r="A64" s="185" t="s">
        <v>132</v>
      </c>
      <c r="B64" s="186"/>
      <c r="C64" s="91">
        <v>365</v>
      </c>
      <c r="E64" s="50"/>
    </row>
    <row r="65" spans="1:5" ht="28.5" customHeight="1">
      <c r="A65" s="185" t="s">
        <v>490</v>
      </c>
      <c r="B65" s="186"/>
      <c r="C65" s="91">
        <v>17012.4</v>
      </c>
      <c r="E65" s="50"/>
    </row>
    <row r="66" spans="1:5" ht="28.5" customHeight="1">
      <c r="A66" s="185" t="s">
        <v>352</v>
      </c>
      <c r="B66" s="186"/>
      <c r="C66" s="91">
        <v>279720</v>
      </c>
      <c r="E66" s="50"/>
    </row>
    <row r="67" spans="1:5" ht="28.5" customHeight="1">
      <c r="A67" s="185" t="s">
        <v>131</v>
      </c>
      <c r="B67" s="186"/>
      <c r="C67" s="91">
        <v>0</v>
      </c>
      <c r="E67" s="50"/>
    </row>
    <row r="68" spans="1:5" ht="28.5" customHeight="1">
      <c r="A68" s="185" t="s">
        <v>491</v>
      </c>
      <c r="B68" s="186"/>
      <c r="C68" s="91">
        <v>1600</v>
      </c>
      <c r="E68" s="50"/>
    </row>
    <row r="69" spans="1:5" ht="28.5" customHeight="1">
      <c r="A69" s="185" t="s">
        <v>357</v>
      </c>
      <c r="B69" s="186"/>
      <c r="C69" s="91">
        <v>52272</v>
      </c>
      <c r="E69" s="50"/>
    </row>
    <row r="70" spans="1:5" ht="28.5" customHeight="1">
      <c r="A70" s="185" t="s">
        <v>483</v>
      </c>
      <c r="B70" s="186"/>
      <c r="C70" s="91">
        <v>240000</v>
      </c>
      <c r="E70" s="50"/>
    </row>
    <row r="71" spans="1:3" ht="19.5">
      <c r="A71" s="185" t="s">
        <v>358</v>
      </c>
      <c r="B71" s="186"/>
      <c r="C71" s="91">
        <v>145431</v>
      </c>
    </row>
    <row r="72" spans="1:3" ht="19.5">
      <c r="A72" s="185" t="s">
        <v>484</v>
      </c>
      <c r="B72" s="186"/>
      <c r="C72" s="91">
        <v>14903</v>
      </c>
    </row>
    <row r="73" spans="1:3" ht="19.5">
      <c r="A73" s="185" t="s">
        <v>459</v>
      </c>
      <c r="B73" s="186"/>
      <c r="C73" s="91">
        <v>171.26</v>
      </c>
    </row>
    <row r="74" spans="1:3" ht="19.5">
      <c r="A74" s="185" t="s">
        <v>24</v>
      </c>
      <c r="B74" s="186"/>
      <c r="C74" s="91">
        <f>SUM(C59:C73)</f>
        <v>1644310.6500000001</v>
      </c>
    </row>
  </sheetData>
  <sheetProtection/>
  <mergeCells count="31">
    <mergeCell ref="A2:B2"/>
    <mergeCell ref="A5:B5"/>
    <mergeCell ref="A12:B12"/>
    <mergeCell ref="A13:B13"/>
    <mergeCell ref="A20:B20"/>
    <mergeCell ref="A22:B22"/>
    <mergeCell ref="A23:B23"/>
    <mergeCell ref="A24:B24"/>
    <mergeCell ref="A25:B25"/>
    <mergeCell ref="A26:B26"/>
    <mergeCell ref="A32:B32"/>
    <mergeCell ref="A40:B40"/>
    <mergeCell ref="A67:B67"/>
    <mergeCell ref="A69:B69"/>
    <mergeCell ref="A70:B70"/>
    <mergeCell ref="A41:B41"/>
    <mergeCell ref="A56:B56"/>
    <mergeCell ref="A59:B59"/>
    <mergeCell ref="A60:B60"/>
    <mergeCell ref="A61:B61"/>
    <mergeCell ref="A62:B62"/>
    <mergeCell ref="A71:B71"/>
    <mergeCell ref="A72:B72"/>
    <mergeCell ref="A73:B73"/>
    <mergeCell ref="A74:B74"/>
    <mergeCell ref="A19:B19"/>
    <mergeCell ref="A65:B65"/>
    <mergeCell ref="A68:B68"/>
    <mergeCell ref="A63:B63"/>
    <mergeCell ref="A64:B64"/>
    <mergeCell ref="A66:B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4480</v>
      </c>
    </row>
    <row r="3" spans="1:3" ht="19.5">
      <c r="A3" s="97" t="s">
        <v>368</v>
      </c>
      <c r="B3" s="108"/>
      <c r="C3" s="91">
        <f>SUM(C4:C4)</f>
        <v>11250</v>
      </c>
    </row>
    <row r="4" spans="1:3" ht="18.75">
      <c r="A4" s="44"/>
      <c r="B4" s="8" t="s">
        <v>450</v>
      </c>
      <c r="C4" s="66">
        <v>11250</v>
      </c>
    </row>
    <row r="5" spans="1:3" ht="19.5">
      <c r="A5" s="189" t="s">
        <v>257</v>
      </c>
      <c r="B5" s="190"/>
      <c r="C5" s="91">
        <f>SUM(C6:C11)</f>
        <v>75149.89</v>
      </c>
    </row>
    <row r="6" spans="1:3" ht="18.75">
      <c r="A6" s="44"/>
      <c r="B6" s="8" t="s">
        <v>438</v>
      </c>
      <c r="C6" s="66">
        <v>100</v>
      </c>
    </row>
    <row r="7" spans="1:3" ht="18.75">
      <c r="A7" s="44"/>
      <c r="B7" s="8" t="s">
        <v>261</v>
      </c>
      <c r="C7" s="66">
        <v>10271.89</v>
      </c>
    </row>
    <row r="8" spans="1:3" ht="18.75">
      <c r="A8" s="44"/>
      <c r="B8" s="8" t="s">
        <v>264</v>
      </c>
      <c r="C8" s="66">
        <v>3600</v>
      </c>
    </row>
    <row r="9" spans="1:3" ht="18.75">
      <c r="A9" s="44"/>
      <c r="B9" s="8" t="s">
        <v>259</v>
      </c>
      <c r="C9" s="66">
        <v>19008</v>
      </c>
    </row>
    <row r="10" spans="1:3" ht="18.75">
      <c r="A10" s="44"/>
      <c r="B10" s="8" t="s">
        <v>477</v>
      </c>
      <c r="C10" s="66">
        <v>0</v>
      </c>
    </row>
    <row r="11" spans="1:3" ht="18.75">
      <c r="A11" s="44"/>
      <c r="B11" s="8" t="s">
        <v>465</v>
      </c>
      <c r="C11" s="66">
        <v>42170</v>
      </c>
    </row>
    <row r="12" spans="1:3" ht="19.5">
      <c r="A12" s="185" t="s">
        <v>466</v>
      </c>
      <c r="B12" s="186"/>
      <c r="C12" s="91">
        <v>0</v>
      </c>
    </row>
    <row r="13" spans="1:3" ht="19.5">
      <c r="A13" s="185" t="s">
        <v>143</v>
      </c>
      <c r="B13" s="186"/>
      <c r="C13" s="91">
        <f>SUM(C14:C15)</f>
        <v>4872</v>
      </c>
    </row>
    <row r="14" spans="1:3" ht="18.75">
      <c r="A14" s="44"/>
      <c r="B14" s="8" t="s">
        <v>264</v>
      </c>
      <c r="C14" s="66">
        <v>4872</v>
      </c>
    </row>
    <row r="15" spans="1:3" ht="18.75">
      <c r="A15" s="44"/>
      <c r="B15" s="8" t="s">
        <v>337</v>
      </c>
      <c r="C15" s="66">
        <v>0</v>
      </c>
    </row>
    <row r="16" spans="1:3" ht="19.5">
      <c r="A16" s="97" t="s">
        <v>268</v>
      </c>
      <c r="B16" s="108"/>
      <c r="C16" s="91">
        <f>SUM(C17:C18)</f>
        <v>2000</v>
      </c>
    </row>
    <row r="17" spans="1:3" ht="18.75">
      <c r="A17" s="44"/>
      <c r="B17" s="8" t="s">
        <v>440</v>
      </c>
      <c r="C17" s="66">
        <v>0</v>
      </c>
    </row>
    <row r="18" spans="1:3" ht="18.75">
      <c r="A18" s="44"/>
      <c r="B18" s="8" t="s">
        <v>264</v>
      </c>
      <c r="C18" s="66">
        <v>2000</v>
      </c>
    </row>
    <row r="19" spans="1:3" ht="19.5">
      <c r="A19" s="185" t="s">
        <v>492</v>
      </c>
      <c r="B19" s="186"/>
      <c r="C19" s="91">
        <f>SUM(C20:C21)</f>
        <v>36216</v>
      </c>
    </row>
    <row r="20" spans="1:3" ht="19.5">
      <c r="A20" s="97"/>
      <c r="B20" s="8" t="s">
        <v>444</v>
      </c>
      <c r="C20" s="66">
        <v>800</v>
      </c>
    </row>
    <row r="21" spans="1:3" ht="19.5">
      <c r="A21" s="97"/>
      <c r="B21" s="8" t="s">
        <v>493</v>
      </c>
      <c r="C21" s="66">
        <v>35416</v>
      </c>
    </row>
    <row r="22" spans="1:3" ht="19.5">
      <c r="A22" s="185" t="s">
        <v>494</v>
      </c>
      <c r="B22" s="186"/>
      <c r="C22" s="91">
        <f>SUM(C23:C24)</f>
        <v>20990</v>
      </c>
    </row>
    <row r="23" spans="1:3" ht="19.5">
      <c r="A23" s="97"/>
      <c r="B23" s="8" t="s">
        <v>496</v>
      </c>
      <c r="C23" s="66">
        <v>1460</v>
      </c>
    </row>
    <row r="24" spans="1:9" ht="19.5">
      <c r="A24" s="97"/>
      <c r="B24" s="8" t="s">
        <v>495</v>
      </c>
      <c r="C24" s="66">
        <v>19530</v>
      </c>
      <c r="G24" s="94"/>
      <c r="H24" s="94"/>
      <c r="I24" s="94"/>
    </row>
    <row r="25" spans="1:9" ht="19.5">
      <c r="A25" s="185" t="s">
        <v>148</v>
      </c>
      <c r="B25" s="185"/>
      <c r="C25" s="91">
        <v>15663</v>
      </c>
      <c r="G25" s="94"/>
      <c r="H25" s="94"/>
      <c r="I25" s="94"/>
    </row>
    <row r="26" spans="1:9" ht="19.5">
      <c r="A26" s="185" t="s">
        <v>291</v>
      </c>
      <c r="B26" s="185"/>
      <c r="C26" s="91">
        <f>SUM(C27:C27)</f>
        <v>9683.97</v>
      </c>
      <c r="G26" s="94"/>
      <c r="H26" s="94"/>
      <c r="I26" s="94"/>
    </row>
    <row r="27" spans="1:9" ht="19.5">
      <c r="A27" s="97"/>
      <c r="B27" s="8" t="s">
        <v>261</v>
      </c>
      <c r="C27" s="66">
        <v>9683.97</v>
      </c>
      <c r="G27" s="94"/>
      <c r="H27" s="94"/>
      <c r="I27" s="94"/>
    </row>
    <row r="28" spans="1:9" ht="19.5">
      <c r="A28" s="185" t="s">
        <v>461</v>
      </c>
      <c r="B28" s="186"/>
      <c r="C28" s="91">
        <v>301055</v>
      </c>
      <c r="G28" s="94"/>
      <c r="H28" s="94"/>
      <c r="I28" s="94"/>
    </row>
    <row r="29" spans="1:9" ht="19.5">
      <c r="A29" s="185" t="s">
        <v>150</v>
      </c>
      <c r="B29" s="186"/>
      <c r="C29" s="91">
        <v>1869</v>
      </c>
      <c r="G29" s="94"/>
      <c r="H29" s="94"/>
      <c r="I29" s="94"/>
    </row>
    <row r="30" spans="1:9" ht="19.5">
      <c r="A30" s="185" t="s">
        <v>338</v>
      </c>
      <c r="B30" s="186"/>
      <c r="C30" s="91">
        <v>48783.4</v>
      </c>
      <c r="G30" s="94"/>
      <c r="H30" s="94"/>
      <c r="I30" s="94"/>
    </row>
    <row r="31" spans="1:9" ht="19.5">
      <c r="A31" s="185" t="s">
        <v>470</v>
      </c>
      <c r="B31" s="186"/>
      <c r="C31" s="91">
        <v>18037</v>
      </c>
      <c r="G31" s="94"/>
      <c r="H31" s="94"/>
      <c r="I31" s="94"/>
    </row>
    <row r="32" spans="1:3" ht="19.5">
      <c r="A32" s="185" t="s">
        <v>153</v>
      </c>
      <c r="B32" s="186"/>
      <c r="C32" s="91">
        <f>SUM(C33:C38)</f>
        <v>121866</v>
      </c>
    </row>
    <row r="33" spans="1:3" ht="19.5">
      <c r="A33" s="97"/>
      <c r="B33" s="8" t="s">
        <v>264</v>
      </c>
      <c r="C33" s="66">
        <v>6195</v>
      </c>
    </row>
    <row r="34" spans="1:3" ht="19.5">
      <c r="A34" s="97"/>
      <c r="B34" s="8" t="s">
        <v>497</v>
      </c>
      <c r="C34" s="66">
        <v>34554.3</v>
      </c>
    </row>
    <row r="35" spans="1:3" ht="19.5">
      <c r="A35" s="97"/>
      <c r="B35" s="8" t="s">
        <v>487</v>
      </c>
      <c r="C35" s="66">
        <v>15377.7</v>
      </c>
    </row>
    <row r="36" spans="1:3" ht="19.5">
      <c r="A36" s="97"/>
      <c r="B36" s="8" t="s">
        <v>443</v>
      </c>
      <c r="C36" s="66">
        <v>3557</v>
      </c>
    </row>
    <row r="37" spans="1:3" ht="19.5">
      <c r="A37" s="97"/>
      <c r="B37" s="8" t="s">
        <v>478</v>
      </c>
      <c r="C37" s="66">
        <v>61939</v>
      </c>
    </row>
    <row r="38" spans="1:3" ht="19.5">
      <c r="A38" s="97"/>
      <c r="B38" s="8" t="s">
        <v>477</v>
      </c>
      <c r="C38" s="66">
        <v>243</v>
      </c>
    </row>
    <row r="39" spans="1:3" ht="19.5">
      <c r="A39" s="185" t="s">
        <v>313</v>
      </c>
      <c r="B39" s="186"/>
      <c r="C39" s="91">
        <f>SUM(C40:C47)</f>
        <v>90291.66</v>
      </c>
    </row>
    <row r="40" spans="1:3" ht="19.5">
      <c r="A40" s="97"/>
      <c r="B40" s="8" t="s">
        <v>479</v>
      </c>
      <c r="C40" s="106">
        <v>6003</v>
      </c>
    </row>
    <row r="41" spans="1:3" ht="18.75">
      <c r="A41" s="44"/>
      <c r="B41" s="8" t="s">
        <v>316</v>
      </c>
      <c r="C41" s="106">
        <v>30217.31</v>
      </c>
    </row>
    <row r="42" spans="1:3" ht="18.75">
      <c r="A42" s="44"/>
      <c r="B42" s="8" t="s">
        <v>317</v>
      </c>
      <c r="C42" s="106">
        <v>11190.55</v>
      </c>
    </row>
    <row r="43" spans="1:3" ht="18.75">
      <c r="A43" s="44"/>
      <c r="B43" s="8" t="s">
        <v>488</v>
      </c>
      <c r="C43" s="106">
        <v>10320</v>
      </c>
    </row>
    <row r="44" spans="1:3" ht="18.75">
      <c r="A44" s="44"/>
      <c r="B44" s="8" t="s">
        <v>380</v>
      </c>
      <c r="C44" s="106">
        <v>816.8</v>
      </c>
    </row>
    <row r="45" spans="1:3" ht="18.75">
      <c r="A45" s="44"/>
      <c r="B45" s="8" t="s">
        <v>498</v>
      </c>
      <c r="C45" s="106">
        <v>25000</v>
      </c>
    </row>
    <row r="46" spans="1:3" ht="18.75">
      <c r="A46" s="44"/>
      <c r="B46" s="8" t="s">
        <v>489</v>
      </c>
      <c r="C46" s="106">
        <v>1637</v>
      </c>
    </row>
    <row r="47" spans="1:3" ht="18.75">
      <c r="A47" s="44"/>
      <c r="B47" s="8" t="s">
        <v>447</v>
      </c>
      <c r="C47" s="106">
        <v>5107</v>
      </c>
    </row>
    <row r="48" spans="1:5" ht="19.5">
      <c r="A48" s="185" t="s">
        <v>187</v>
      </c>
      <c r="B48" s="186"/>
      <c r="C48" s="91">
        <v>125568</v>
      </c>
      <c r="E48" s="50"/>
    </row>
    <row r="49" spans="1:3" ht="19.5">
      <c r="A49" s="185" t="s">
        <v>324</v>
      </c>
      <c r="B49" s="186"/>
      <c r="C49" s="91">
        <f>SUM(C50:C63)</f>
        <v>362077.57</v>
      </c>
    </row>
    <row r="50" spans="1:3" ht="19.5">
      <c r="A50" s="97"/>
      <c r="B50" s="8" t="s">
        <v>482</v>
      </c>
      <c r="C50" s="106">
        <v>38440</v>
      </c>
    </row>
    <row r="51" spans="1:3" ht="19.5">
      <c r="A51" s="97"/>
      <c r="B51" s="8" t="s">
        <v>264</v>
      </c>
      <c r="C51" s="106">
        <v>45000</v>
      </c>
    </row>
    <row r="52" spans="1:5" ht="18.75">
      <c r="A52" s="44"/>
      <c r="B52" s="8" t="s">
        <v>325</v>
      </c>
      <c r="C52" s="106">
        <v>7679</v>
      </c>
      <c r="D52" s="50"/>
      <c r="E52" s="50"/>
    </row>
    <row r="53" spans="1:5" ht="18.75">
      <c r="A53" s="44"/>
      <c r="B53" s="8" t="s">
        <v>328</v>
      </c>
      <c r="C53" s="106">
        <v>5377.59</v>
      </c>
      <c r="D53" s="50"/>
      <c r="E53" s="50"/>
    </row>
    <row r="54" spans="1:5" ht="18.75">
      <c r="A54" s="44"/>
      <c r="B54" s="8" t="s">
        <v>392</v>
      </c>
      <c r="C54" s="106">
        <v>8000</v>
      </c>
      <c r="D54" s="50"/>
      <c r="E54" s="50"/>
    </row>
    <row r="55" spans="1:5" ht="18.75">
      <c r="A55" s="44"/>
      <c r="B55" s="8" t="s">
        <v>285</v>
      </c>
      <c r="C55" s="106">
        <v>854</v>
      </c>
      <c r="D55" s="50"/>
      <c r="E55" s="50"/>
    </row>
    <row r="56" spans="1:5" ht="18.75">
      <c r="A56" s="44"/>
      <c r="B56" s="8" t="s">
        <v>455</v>
      </c>
      <c r="C56" s="106">
        <v>500</v>
      </c>
      <c r="D56" s="50"/>
      <c r="E56" s="50"/>
    </row>
    <row r="57" spans="1:5" ht="18.75">
      <c r="A57" s="44"/>
      <c r="B57" s="8" t="s">
        <v>332</v>
      </c>
      <c r="C57" s="106">
        <v>5464.6</v>
      </c>
      <c r="D57" s="50"/>
      <c r="E57" s="50"/>
    </row>
    <row r="58" spans="1:5" ht="18.75">
      <c r="A58" s="44"/>
      <c r="B58" s="8" t="s">
        <v>454</v>
      </c>
      <c r="C58" s="106">
        <v>13486</v>
      </c>
      <c r="D58" s="50"/>
      <c r="E58" s="50"/>
    </row>
    <row r="59" spans="1:5" ht="18.75">
      <c r="A59" s="44"/>
      <c r="B59" s="8" t="s">
        <v>333</v>
      </c>
      <c r="C59" s="106">
        <v>31816.38</v>
      </c>
      <c r="D59" s="50"/>
      <c r="E59" s="50"/>
    </row>
    <row r="60" spans="1:5" ht="18.75">
      <c r="A60" s="44"/>
      <c r="B60" s="8" t="s">
        <v>434</v>
      </c>
      <c r="C60" s="106">
        <v>13067</v>
      </c>
      <c r="D60" s="50"/>
      <c r="E60" s="50"/>
    </row>
    <row r="61" spans="1:5" ht="18.75">
      <c r="A61" s="44"/>
      <c r="B61" s="10" t="s">
        <v>334</v>
      </c>
      <c r="C61" s="106">
        <v>8953</v>
      </c>
      <c r="D61" s="50"/>
      <c r="E61" s="50"/>
    </row>
    <row r="62" spans="1:5" ht="18.75">
      <c r="A62" s="44"/>
      <c r="B62" s="10" t="s">
        <v>481</v>
      </c>
      <c r="C62" s="106">
        <v>660</v>
      </c>
      <c r="D62" s="50"/>
      <c r="E62" s="50"/>
    </row>
    <row r="63" spans="1:5" ht="18.75">
      <c r="A63" s="44"/>
      <c r="B63" s="10" t="s">
        <v>335</v>
      </c>
      <c r="C63" s="106">
        <v>182780</v>
      </c>
      <c r="D63" s="50"/>
      <c r="E63" s="50"/>
    </row>
    <row r="64" spans="1:4" ht="19.5">
      <c r="A64" s="185" t="s">
        <v>24</v>
      </c>
      <c r="B64" s="186"/>
      <c r="C64" s="91">
        <f>SUM(C2+C3+C5+C12+C13+C16+C26+C28+C29+C30+C31+C32+C39+C48+C49+C19+C22+C25)</f>
        <v>1249852.49</v>
      </c>
      <c r="D64" s="71"/>
    </row>
    <row r="65" spans="2:5" ht="28.5" customHeight="1">
      <c r="B65" s="50"/>
      <c r="C65" s="65"/>
      <c r="E65" s="50"/>
    </row>
    <row r="66" spans="1:5" ht="28.5" customHeight="1">
      <c r="A66" s="44"/>
      <c r="B66" s="110" t="s">
        <v>342</v>
      </c>
      <c r="C66" s="109" t="s">
        <v>165</v>
      </c>
      <c r="E66" s="50"/>
    </row>
    <row r="67" spans="1:6" ht="28.5" customHeight="1">
      <c r="A67" s="185" t="s">
        <v>343</v>
      </c>
      <c r="B67" s="186"/>
      <c r="C67" s="91">
        <f>SUM(F76)</f>
        <v>1166892.11</v>
      </c>
      <c r="E67" s="50"/>
      <c r="F67" s="2">
        <v>216418.24</v>
      </c>
    </row>
    <row r="68" spans="1:6" ht="28.5" customHeight="1">
      <c r="A68" s="185" t="s">
        <v>381</v>
      </c>
      <c r="B68" s="186"/>
      <c r="C68" s="91">
        <v>57078</v>
      </c>
      <c r="E68" s="50"/>
      <c r="F68" s="2">
        <v>4392.41</v>
      </c>
    </row>
    <row r="69" spans="1:6" ht="28.5" customHeight="1">
      <c r="A69" s="185" t="s">
        <v>130</v>
      </c>
      <c r="B69" s="186"/>
      <c r="C69" s="91">
        <v>1350</v>
      </c>
      <c r="E69" s="50"/>
      <c r="F69" s="2">
        <v>21097.8</v>
      </c>
    </row>
    <row r="70" spans="1:6" ht="28.5" customHeight="1">
      <c r="A70" s="185" t="s">
        <v>346</v>
      </c>
      <c r="B70" s="186"/>
      <c r="C70" s="91">
        <v>0</v>
      </c>
      <c r="E70" s="50"/>
      <c r="F70" s="2">
        <v>227078.93</v>
      </c>
    </row>
    <row r="71" spans="1:6" ht="28.5" customHeight="1">
      <c r="A71" s="185" t="s">
        <v>136</v>
      </c>
      <c r="B71" s="186"/>
      <c r="C71" s="91">
        <v>28000</v>
      </c>
      <c r="E71" s="50"/>
      <c r="F71" s="2">
        <v>182780</v>
      </c>
    </row>
    <row r="72" spans="1:6" ht="28.5" customHeight="1">
      <c r="A72" s="185" t="s">
        <v>500</v>
      </c>
      <c r="B72" s="186"/>
      <c r="C72" s="91">
        <v>120000</v>
      </c>
      <c r="E72" s="50"/>
      <c r="F72" s="2">
        <v>434340.01</v>
      </c>
    </row>
    <row r="73" spans="1:6" ht="28.5" customHeight="1">
      <c r="A73" s="185" t="s">
        <v>132</v>
      </c>
      <c r="B73" s="186"/>
      <c r="C73" s="91">
        <v>2549</v>
      </c>
      <c r="E73" s="50"/>
      <c r="F73" s="2">
        <v>3482.04</v>
      </c>
    </row>
    <row r="74" spans="1:6" ht="28.5" customHeight="1">
      <c r="A74" s="185" t="s">
        <v>490</v>
      </c>
      <c r="B74" s="186"/>
      <c r="C74" s="91">
        <v>18605.15</v>
      </c>
      <c r="E74" s="50"/>
      <c r="F74" s="2">
        <v>1688.68</v>
      </c>
    </row>
    <row r="75" spans="1:6" ht="28.5" customHeight="1">
      <c r="A75" s="185" t="s">
        <v>352</v>
      </c>
      <c r="B75" s="186"/>
      <c r="C75" s="91">
        <v>279720</v>
      </c>
      <c r="E75" s="50"/>
      <c r="F75" s="2">
        <v>75614</v>
      </c>
    </row>
    <row r="76" spans="1:6" ht="28.5" customHeight="1">
      <c r="A76" s="185" t="s">
        <v>131</v>
      </c>
      <c r="B76" s="186"/>
      <c r="C76" s="91">
        <v>38720</v>
      </c>
      <c r="E76" s="50"/>
      <c r="F76" s="2">
        <f>SUM(F67:F75)</f>
        <v>1166892.11</v>
      </c>
    </row>
    <row r="77" spans="1:5" ht="28.5" customHeight="1">
      <c r="A77" s="185" t="s">
        <v>499</v>
      </c>
      <c r="B77" s="186"/>
      <c r="C77" s="91">
        <v>12100</v>
      </c>
      <c r="E77" s="50"/>
    </row>
    <row r="78" spans="1:5" ht="28.5" customHeight="1">
      <c r="A78" s="185" t="s">
        <v>357</v>
      </c>
      <c r="B78" s="186"/>
      <c r="C78" s="91">
        <v>82398</v>
      </c>
      <c r="E78" s="50"/>
    </row>
    <row r="79" spans="1:5" ht="28.5" customHeight="1">
      <c r="A79" s="185" t="s">
        <v>483</v>
      </c>
      <c r="B79" s="186"/>
      <c r="C79" s="91">
        <v>240000</v>
      </c>
      <c r="E79" s="50"/>
    </row>
    <row r="80" spans="1:3" ht="19.5">
      <c r="A80" s="185" t="s">
        <v>358</v>
      </c>
      <c r="B80" s="186"/>
      <c r="C80" s="91">
        <v>145431</v>
      </c>
    </row>
    <row r="81" spans="1:3" ht="19.5">
      <c r="A81" s="185" t="s">
        <v>484</v>
      </c>
      <c r="B81" s="186"/>
      <c r="C81" s="91">
        <v>21623</v>
      </c>
    </row>
    <row r="82" spans="1:3" ht="19.5">
      <c r="A82" s="185" t="s">
        <v>459</v>
      </c>
      <c r="B82" s="186"/>
      <c r="C82" s="91">
        <v>268.26</v>
      </c>
    </row>
    <row r="83" spans="1:3" ht="19.5">
      <c r="A83" s="185" t="s">
        <v>24</v>
      </c>
      <c r="B83" s="186"/>
      <c r="C83" s="91">
        <f>SUM(C67:C82)</f>
        <v>2214734.5199999996</v>
      </c>
    </row>
    <row r="85" ht="12.75">
      <c r="C85" s="71"/>
    </row>
  </sheetData>
  <sheetProtection/>
  <mergeCells count="34">
    <mergeCell ref="A83:B83"/>
    <mergeCell ref="A22:B22"/>
    <mergeCell ref="A25:B25"/>
    <mergeCell ref="A72:B72"/>
    <mergeCell ref="A77:B77"/>
    <mergeCell ref="A78:B78"/>
    <mergeCell ref="A79:B79"/>
    <mergeCell ref="A80:B80"/>
    <mergeCell ref="A81:B81"/>
    <mergeCell ref="A82:B82"/>
    <mergeCell ref="A70:B70"/>
    <mergeCell ref="A71:B71"/>
    <mergeCell ref="A73:B73"/>
    <mergeCell ref="A74:B74"/>
    <mergeCell ref="A75:B75"/>
    <mergeCell ref="A76:B76"/>
    <mergeCell ref="A48:B48"/>
    <mergeCell ref="A49:B49"/>
    <mergeCell ref="A64:B64"/>
    <mergeCell ref="A67:B67"/>
    <mergeCell ref="A68:B68"/>
    <mergeCell ref="A69:B69"/>
    <mergeCell ref="A28:B28"/>
    <mergeCell ref="A29:B29"/>
    <mergeCell ref="A30:B30"/>
    <mergeCell ref="A31:B31"/>
    <mergeCell ref="A32:B32"/>
    <mergeCell ref="A39:B39"/>
    <mergeCell ref="A2:B2"/>
    <mergeCell ref="A5:B5"/>
    <mergeCell ref="A12:B12"/>
    <mergeCell ref="A13:B13"/>
    <mergeCell ref="A19:B19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5">
      <selection activeCell="A82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4522</v>
      </c>
    </row>
    <row r="3" spans="1:3" ht="19.5">
      <c r="A3" s="97" t="s">
        <v>368</v>
      </c>
      <c r="B3" s="108"/>
      <c r="C3" s="91">
        <f>SUM(C4:C5)</f>
        <v>77417</v>
      </c>
    </row>
    <row r="4" spans="1:3" ht="18.75">
      <c r="A4" s="44"/>
      <c r="B4" s="8" t="s">
        <v>450</v>
      </c>
      <c r="C4" s="66">
        <v>19942</v>
      </c>
    </row>
    <row r="5" spans="1:3" ht="18.75">
      <c r="A5" s="58"/>
      <c r="B5" s="62" t="s">
        <v>477</v>
      </c>
      <c r="C5" s="66">
        <v>57475</v>
      </c>
    </row>
    <row r="6" spans="1:3" ht="19.5">
      <c r="A6" s="189" t="s">
        <v>257</v>
      </c>
      <c r="B6" s="190"/>
      <c r="C6" s="91">
        <f>SUM(C7:C12)</f>
        <v>698457.89</v>
      </c>
    </row>
    <row r="7" spans="1:3" ht="18.75">
      <c r="A7" s="44"/>
      <c r="B7" s="8" t="s">
        <v>438</v>
      </c>
      <c r="C7" s="106">
        <v>100</v>
      </c>
    </row>
    <row r="8" spans="1:3" ht="18.75">
      <c r="A8" s="44"/>
      <c r="B8" s="8" t="s">
        <v>261</v>
      </c>
      <c r="C8" s="106">
        <v>13811.89</v>
      </c>
    </row>
    <row r="9" spans="1:3" ht="18.75">
      <c r="A9" s="44"/>
      <c r="B9" s="8" t="s">
        <v>264</v>
      </c>
      <c r="C9" s="106">
        <v>3600</v>
      </c>
    </row>
    <row r="10" spans="1:3" ht="18.75">
      <c r="A10" s="44"/>
      <c r="B10" s="8" t="s">
        <v>259</v>
      </c>
      <c r="C10" s="106">
        <v>24232</v>
      </c>
    </row>
    <row r="11" spans="1:3" ht="18.75">
      <c r="A11" s="44"/>
      <c r="B11" s="8" t="s">
        <v>477</v>
      </c>
      <c r="C11" s="66">
        <v>0</v>
      </c>
    </row>
    <row r="12" spans="1:3" ht="18.75">
      <c r="A12" s="44"/>
      <c r="B12" s="8" t="s">
        <v>465</v>
      </c>
      <c r="C12" s="66">
        <v>656714</v>
      </c>
    </row>
    <row r="13" spans="1:3" ht="19.5">
      <c r="A13" s="185" t="s">
        <v>531</v>
      </c>
      <c r="B13" s="186"/>
      <c r="C13" s="91">
        <v>10000</v>
      </c>
    </row>
    <row r="14" spans="1:3" ht="19.5">
      <c r="A14" s="185" t="s">
        <v>143</v>
      </c>
      <c r="B14" s="186"/>
      <c r="C14" s="91">
        <f>SUM(C15:C16)</f>
        <v>16197</v>
      </c>
    </row>
    <row r="15" spans="1:3" ht="18.75">
      <c r="A15" s="44"/>
      <c r="B15" s="8" t="s">
        <v>264</v>
      </c>
      <c r="C15" s="66">
        <v>6552</v>
      </c>
    </row>
    <row r="16" spans="1:3" ht="18.75">
      <c r="A16" s="44"/>
      <c r="B16" s="8" t="s">
        <v>337</v>
      </c>
      <c r="C16" s="66">
        <v>9645</v>
      </c>
    </row>
    <row r="17" spans="1:3" ht="19.5">
      <c r="A17" s="97" t="s">
        <v>268</v>
      </c>
      <c r="B17" s="108"/>
      <c r="C17" s="91">
        <f>SUM(C18:C19)</f>
        <v>2000</v>
      </c>
    </row>
    <row r="18" spans="1:3" ht="18.75">
      <c r="A18" s="44"/>
      <c r="B18" s="8" t="s">
        <v>440</v>
      </c>
      <c r="C18" s="66">
        <v>0</v>
      </c>
    </row>
    <row r="19" spans="1:3" ht="18.75">
      <c r="A19" s="44"/>
      <c r="B19" s="8" t="s">
        <v>264</v>
      </c>
      <c r="C19" s="66">
        <v>2000</v>
      </c>
    </row>
    <row r="20" spans="1:3" ht="19.5">
      <c r="A20" s="185" t="s">
        <v>492</v>
      </c>
      <c r="B20" s="186"/>
      <c r="C20" s="91">
        <f>SUM(C21:C22)</f>
        <v>36216</v>
      </c>
    </row>
    <row r="21" spans="1:3" ht="19.5">
      <c r="A21" s="97"/>
      <c r="B21" s="8" t="s">
        <v>444</v>
      </c>
      <c r="C21" s="66">
        <v>800</v>
      </c>
    </row>
    <row r="22" spans="1:3" ht="19.5">
      <c r="A22" s="97"/>
      <c r="B22" s="8" t="s">
        <v>493</v>
      </c>
      <c r="C22" s="66">
        <v>35416</v>
      </c>
    </row>
    <row r="23" spans="1:3" ht="19.5">
      <c r="A23" s="185" t="s">
        <v>494</v>
      </c>
      <c r="B23" s="186"/>
      <c r="C23" s="91">
        <f>SUM(C24:C26)</f>
        <v>22018</v>
      </c>
    </row>
    <row r="24" spans="1:3" ht="19.5">
      <c r="A24" s="97"/>
      <c r="B24" s="8" t="s">
        <v>496</v>
      </c>
      <c r="C24" s="66">
        <v>1460</v>
      </c>
    </row>
    <row r="25" spans="1:9" ht="19.5">
      <c r="A25" s="97"/>
      <c r="B25" s="8" t="s">
        <v>495</v>
      </c>
      <c r="C25" s="66">
        <v>19530</v>
      </c>
      <c r="G25" s="94"/>
      <c r="H25" s="94"/>
      <c r="I25" s="94"/>
    </row>
    <row r="26" spans="1:9" ht="19.5">
      <c r="A26" s="97"/>
      <c r="B26" s="8" t="s">
        <v>435</v>
      </c>
      <c r="C26" s="66">
        <v>1028</v>
      </c>
      <c r="G26" s="94"/>
      <c r="H26" s="94"/>
      <c r="I26" s="94"/>
    </row>
    <row r="27" spans="1:9" ht="19.5">
      <c r="A27" s="185" t="s">
        <v>148</v>
      </c>
      <c r="B27" s="185"/>
      <c r="C27" s="91">
        <v>17881</v>
      </c>
      <c r="G27" s="94"/>
      <c r="H27" s="94"/>
      <c r="I27" s="94"/>
    </row>
    <row r="28" spans="1:9" ht="19.5">
      <c r="A28" s="97"/>
      <c r="B28" s="119" t="s">
        <v>532</v>
      </c>
      <c r="C28" s="66">
        <v>16248</v>
      </c>
      <c r="G28" s="94"/>
      <c r="H28" s="94"/>
      <c r="I28" s="94"/>
    </row>
    <row r="29" spans="1:9" ht="19.5">
      <c r="A29" s="97"/>
      <c r="B29" s="119" t="s">
        <v>533</v>
      </c>
      <c r="C29" s="66">
        <v>1633</v>
      </c>
      <c r="G29" s="94"/>
      <c r="H29" s="94"/>
      <c r="I29" s="94"/>
    </row>
    <row r="30" spans="1:9" ht="19.5">
      <c r="A30" s="97"/>
      <c r="B30" s="119" t="s">
        <v>534</v>
      </c>
      <c r="C30" s="66">
        <v>0</v>
      </c>
      <c r="G30" s="94"/>
      <c r="H30" s="94"/>
      <c r="I30" s="94"/>
    </row>
    <row r="31" spans="1:9" ht="19.5">
      <c r="A31" s="185" t="s">
        <v>291</v>
      </c>
      <c r="B31" s="185"/>
      <c r="C31" s="91">
        <f>SUM(C32:C33)</f>
        <v>64079.97</v>
      </c>
      <c r="G31" s="94"/>
      <c r="H31" s="94"/>
      <c r="I31" s="94"/>
    </row>
    <row r="32" spans="1:9" ht="19.5">
      <c r="A32" s="97"/>
      <c r="B32" s="8" t="s">
        <v>261</v>
      </c>
      <c r="C32" s="66">
        <v>12353.97</v>
      </c>
      <c r="G32" s="94"/>
      <c r="H32" s="94"/>
      <c r="I32" s="94"/>
    </row>
    <row r="33" spans="1:9" ht="19.5">
      <c r="A33" s="97"/>
      <c r="B33" s="8" t="s">
        <v>535</v>
      </c>
      <c r="C33" s="66">
        <v>51726</v>
      </c>
      <c r="G33" s="94"/>
      <c r="H33" s="94"/>
      <c r="I33" s="94"/>
    </row>
    <row r="34" spans="1:9" ht="19.5">
      <c r="A34" s="185" t="s">
        <v>461</v>
      </c>
      <c r="B34" s="186"/>
      <c r="C34" s="91">
        <v>301055</v>
      </c>
      <c r="G34" s="94"/>
      <c r="H34" s="94"/>
      <c r="I34" s="94"/>
    </row>
    <row r="35" spans="1:9" ht="19.5">
      <c r="A35" s="185" t="s">
        <v>150</v>
      </c>
      <c r="B35" s="186"/>
      <c r="C35" s="91">
        <v>5347</v>
      </c>
      <c r="G35" s="94"/>
      <c r="H35" s="94"/>
      <c r="I35" s="94"/>
    </row>
    <row r="36" spans="1:9" ht="19.5">
      <c r="A36" s="185" t="s">
        <v>338</v>
      </c>
      <c r="B36" s="186"/>
      <c r="C36" s="91">
        <v>62780.4</v>
      </c>
      <c r="G36" s="94"/>
      <c r="H36" s="94"/>
      <c r="I36" s="94"/>
    </row>
    <row r="37" spans="1:9" ht="19.5">
      <c r="A37" s="185" t="s">
        <v>470</v>
      </c>
      <c r="B37" s="186"/>
      <c r="C37" s="91">
        <v>27916</v>
      </c>
      <c r="G37" s="94"/>
      <c r="H37" s="94"/>
      <c r="I37" s="94"/>
    </row>
    <row r="38" spans="1:3" ht="19.5">
      <c r="A38" s="185" t="s">
        <v>153</v>
      </c>
      <c r="B38" s="186"/>
      <c r="C38" s="91">
        <f>SUM(C39:C44)</f>
        <v>126380</v>
      </c>
    </row>
    <row r="39" spans="1:3" ht="19.5">
      <c r="A39" s="97"/>
      <c r="B39" s="8" t="s">
        <v>264</v>
      </c>
      <c r="C39" s="66">
        <v>10115</v>
      </c>
    </row>
    <row r="40" spans="1:3" ht="19.5">
      <c r="A40" s="97"/>
      <c r="B40" s="8" t="s">
        <v>497</v>
      </c>
      <c r="C40" s="66">
        <v>34554.3</v>
      </c>
    </row>
    <row r="41" spans="1:3" ht="19.5">
      <c r="A41" s="97"/>
      <c r="B41" s="8" t="s">
        <v>487</v>
      </c>
      <c r="C41" s="66">
        <v>15377.7</v>
      </c>
    </row>
    <row r="42" spans="1:3" ht="19.5">
      <c r="A42" s="97"/>
      <c r="B42" s="8" t="s">
        <v>443</v>
      </c>
      <c r="C42" s="66">
        <v>4151</v>
      </c>
    </row>
    <row r="43" spans="1:3" ht="19.5">
      <c r="A43" s="97"/>
      <c r="B43" s="8" t="s">
        <v>478</v>
      </c>
      <c r="C43" s="66">
        <v>61939</v>
      </c>
    </row>
    <row r="44" spans="1:3" ht="19.5">
      <c r="A44" s="97"/>
      <c r="B44" s="8" t="s">
        <v>477</v>
      </c>
      <c r="C44" s="66">
        <v>243</v>
      </c>
    </row>
    <row r="45" spans="1:3" ht="19.5">
      <c r="A45" s="185" t="s">
        <v>313</v>
      </c>
      <c r="B45" s="186"/>
      <c r="C45" s="91">
        <f>SUM(C46:C54)</f>
        <v>145116.66</v>
      </c>
    </row>
    <row r="46" spans="1:3" ht="19.5">
      <c r="A46" s="97"/>
      <c r="B46" s="8" t="s">
        <v>536</v>
      </c>
      <c r="C46" s="106">
        <v>13893</v>
      </c>
    </row>
    <row r="47" spans="1:3" ht="18.75">
      <c r="A47" s="44"/>
      <c r="B47" s="8" t="s">
        <v>316</v>
      </c>
      <c r="C47" s="120">
        <v>37117.31</v>
      </c>
    </row>
    <row r="48" spans="1:3" ht="18.75">
      <c r="A48" s="44"/>
      <c r="B48" s="8" t="s">
        <v>317</v>
      </c>
      <c r="C48" s="120">
        <v>16200.55</v>
      </c>
    </row>
    <row r="49" spans="1:3" ht="18.75">
      <c r="A49" s="44"/>
      <c r="B49" s="8" t="s">
        <v>488</v>
      </c>
      <c r="C49" s="106">
        <v>10320</v>
      </c>
    </row>
    <row r="50" spans="1:3" ht="18.75">
      <c r="A50" s="44"/>
      <c r="B50" s="8" t="s">
        <v>537</v>
      </c>
      <c r="C50" s="106">
        <v>3639</v>
      </c>
    </row>
    <row r="51" spans="1:3" ht="18.75">
      <c r="A51" s="44"/>
      <c r="B51" s="8" t="s">
        <v>380</v>
      </c>
      <c r="C51" s="106">
        <v>816.8</v>
      </c>
    </row>
    <row r="52" spans="1:3" ht="18.75">
      <c r="A52" s="44"/>
      <c r="B52" s="8" t="s">
        <v>498</v>
      </c>
      <c r="C52" s="106">
        <v>56386</v>
      </c>
    </row>
    <row r="53" spans="1:3" ht="18.75">
      <c r="A53" s="44"/>
      <c r="B53" s="8" t="s">
        <v>489</v>
      </c>
      <c r="C53" s="106">
        <v>1637</v>
      </c>
    </row>
    <row r="54" spans="1:3" ht="18.75">
      <c r="A54" s="44"/>
      <c r="B54" s="8" t="s">
        <v>447</v>
      </c>
      <c r="C54" s="106">
        <v>5107</v>
      </c>
    </row>
    <row r="55" spans="1:5" ht="19.5">
      <c r="A55" s="185" t="s">
        <v>187</v>
      </c>
      <c r="B55" s="186"/>
      <c r="C55" s="91">
        <v>167424</v>
      </c>
      <c r="E55" s="50"/>
    </row>
    <row r="56" spans="1:5" ht="19.5">
      <c r="A56" s="185" t="s">
        <v>474</v>
      </c>
      <c r="B56" s="186"/>
      <c r="C56" s="91">
        <v>11012</v>
      </c>
      <c r="E56" s="50"/>
    </row>
    <row r="57" spans="1:3" ht="19.5">
      <c r="A57" s="185" t="s">
        <v>324</v>
      </c>
      <c r="B57" s="186"/>
      <c r="C57" s="91">
        <f>SUM(C58:C72)</f>
        <v>355943.97</v>
      </c>
    </row>
    <row r="58" spans="1:3" ht="19.5">
      <c r="A58" s="97"/>
      <c r="B58" s="8" t="s">
        <v>482</v>
      </c>
      <c r="C58" s="106">
        <v>0</v>
      </c>
    </row>
    <row r="59" spans="1:3" ht="19.5">
      <c r="A59" s="97"/>
      <c r="B59" s="8" t="s">
        <v>264</v>
      </c>
      <c r="C59" s="106">
        <v>58500</v>
      </c>
    </row>
    <row r="60" spans="1:5" ht="18.75">
      <c r="A60" s="44"/>
      <c r="B60" s="8" t="s">
        <v>325</v>
      </c>
      <c r="C60" s="106">
        <v>8193</v>
      </c>
      <c r="D60" s="50"/>
      <c r="E60" s="50"/>
    </row>
    <row r="61" spans="1:5" ht="18.75">
      <c r="A61" s="44"/>
      <c r="B61" s="8" t="s">
        <v>328</v>
      </c>
      <c r="C61" s="106">
        <v>7297.59</v>
      </c>
      <c r="D61" s="50"/>
      <c r="E61" s="50"/>
    </row>
    <row r="62" spans="1:9" ht="18.75">
      <c r="A62" s="44"/>
      <c r="B62" s="8" t="s">
        <v>392</v>
      </c>
      <c r="C62" s="106">
        <v>8000</v>
      </c>
      <c r="D62" s="50"/>
      <c r="E62" s="50"/>
      <c r="I62" s="71"/>
    </row>
    <row r="63" spans="1:5" ht="18.75">
      <c r="A63" s="44"/>
      <c r="B63" s="8" t="s">
        <v>285</v>
      </c>
      <c r="C63" s="106">
        <v>1050</v>
      </c>
      <c r="D63" s="50"/>
      <c r="E63" s="50"/>
    </row>
    <row r="64" spans="1:5" ht="18.75">
      <c r="A64" s="44"/>
      <c r="B64" s="8" t="s">
        <v>455</v>
      </c>
      <c r="C64" s="106">
        <v>500</v>
      </c>
      <c r="D64" s="50"/>
      <c r="E64" s="50"/>
    </row>
    <row r="65" spans="1:5" ht="18.75">
      <c r="A65" s="44"/>
      <c r="B65" s="8" t="s">
        <v>332</v>
      </c>
      <c r="C65" s="106">
        <v>7482</v>
      </c>
      <c r="D65" s="50"/>
      <c r="E65" s="50"/>
    </row>
    <row r="66" spans="1:5" ht="18.75">
      <c r="A66" s="44"/>
      <c r="B66" s="8" t="s">
        <v>454</v>
      </c>
      <c r="C66" s="106">
        <v>13486</v>
      </c>
      <c r="D66" s="50"/>
      <c r="E66" s="50"/>
    </row>
    <row r="67" spans="1:5" ht="18.75">
      <c r="A67" s="44"/>
      <c r="B67" s="8" t="s">
        <v>333</v>
      </c>
      <c r="C67" s="106">
        <v>36172.38</v>
      </c>
      <c r="D67" s="50"/>
      <c r="E67" s="50"/>
    </row>
    <row r="68" spans="1:5" ht="18.75">
      <c r="A68" s="44"/>
      <c r="B68" s="8" t="s">
        <v>538</v>
      </c>
      <c r="C68" s="106">
        <v>6643</v>
      </c>
      <c r="D68" s="50"/>
      <c r="E68" s="50"/>
    </row>
    <row r="69" spans="1:5" ht="18.75">
      <c r="A69" s="44"/>
      <c r="B69" s="8" t="s">
        <v>434</v>
      </c>
      <c r="C69" s="106">
        <v>16227</v>
      </c>
      <c r="D69" s="50"/>
      <c r="E69" s="50"/>
    </row>
    <row r="70" spans="1:5" ht="18.75">
      <c r="A70" s="44"/>
      <c r="B70" s="10" t="s">
        <v>334</v>
      </c>
      <c r="C70" s="106">
        <v>8953</v>
      </c>
      <c r="D70" s="50"/>
      <c r="E70" s="50"/>
    </row>
    <row r="71" spans="1:5" ht="18.75">
      <c r="A71" s="44"/>
      <c r="B71" s="10" t="s">
        <v>481</v>
      </c>
      <c r="C71" s="106">
        <v>660</v>
      </c>
      <c r="D71" s="50"/>
      <c r="E71" s="50"/>
    </row>
    <row r="72" spans="1:5" ht="18.75">
      <c r="A72" s="44"/>
      <c r="B72" s="10" t="s">
        <v>335</v>
      </c>
      <c r="C72" s="106">
        <v>182780</v>
      </c>
      <c r="D72" s="50"/>
      <c r="E72" s="50"/>
    </row>
    <row r="73" spans="1:4" ht="19.5">
      <c r="A73" s="185" t="s">
        <v>24</v>
      </c>
      <c r="B73" s="186"/>
      <c r="C73" s="91">
        <f>SUM(C2+C3+C6+C13+C14+C17+C20+C23+C31+C34+C35+C36+C37+C38+C45+C55+C56+C57+C27)</f>
        <v>2151763.8899999997</v>
      </c>
      <c r="D73" s="71"/>
    </row>
    <row r="74" spans="2:6" ht="28.5" customHeight="1">
      <c r="B74" s="50"/>
      <c r="C74" s="65"/>
      <c r="E74" s="50"/>
      <c r="F74" s="71"/>
    </row>
    <row r="75" spans="1:5" ht="28.5" customHeight="1">
      <c r="A75" s="44"/>
      <c r="B75" s="110" t="s">
        <v>342</v>
      </c>
      <c r="C75" s="109" t="s">
        <v>165</v>
      </c>
      <c r="E75" s="50"/>
    </row>
    <row r="76" spans="1:6" ht="28.5" customHeight="1">
      <c r="A76" s="185" t="s">
        <v>343</v>
      </c>
      <c r="B76" s="186"/>
      <c r="C76" s="91">
        <f>SUM(F85)</f>
        <v>1505719.25</v>
      </c>
      <c r="E76" s="50"/>
      <c r="F76" s="2">
        <v>299006.23</v>
      </c>
    </row>
    <row r="77" spans="1:6" ht="28.5" customHeight="1">
      <c r="A77" s="185" t="s">
        <v>381</v>
      </c>
      <c r="B77" s="186"/>
      <c r="C77" s="91">
        <v>64386</v>
      </c>
      <c r="E77" s="50"/>
      <c r="F77" s="2">
        <v>8022.93</v>
      </c>
    </row>
    <row r="78" spans="1:6" ht="28.5" customHeight="1">
      <c r="A78" s="185" t="s">
        <v>130</v>
      </c>
      <c r="B78" s="186"/>
      <c r="C78" s="91">
        <v>1950</v>
      </c>
      <c r="E78" s="50"/>
      <c r="F78" s="2">
        <v>28001.56</v>
      </c>
    </row>
    <row r="79" spans="1:6" ht="28.5" customHeight="1">
      <c r="A79" s="185" t="s">
        <v>346</v>
      </c>
      <c r="B79" s="186"/>
      <c r="C79" s="91">
        <v>0</v>
      </c>
      <c r="E79" s="50"/>
      <c r="F79" s="2">
        <v>298473.35</v>
      </c>
    </row>
    <row r="80" spans="1:6" ht="28.5" customHeight="1">
      <c r="A80" s="185" t="s">
        <v>136</v>
      </c>
      <c r="B80" s="186"/>
      <c r="C80" s="91">
        <v>57800</v>
      </c>
      <c r="E80" s="50"/>
      <c r="F80" s="2">
        <v>182780</v>
      </c>
    </row>
    <row r="81" spans="1:6" ht="28.5" customHeight="1">
      <c r="A81" s="185" t="s">
        <v>539</v>
      </c>
      <c r="B81" s="186"/>
      <c r="C81" s="91">
        <v>11012</v>
      </c>
      <c r="E81" s="50"/>
      <c r="F81" s="2">
        <v>603736.47</v>
      </c>
    </row>
    <row r="82" spans="1:6" ht="28.5" customHeight="1">
      <c r="A82" s="185" t="s">
        <v>540</v>
      </c>
      <c r="B82" s="186"/>
      <c r="C82" s="91">
        <v>438251</v>
      </c>
      <c r="E82" s="50"/>
      <c r="F82" s="2">
        <v>5667.2</v>
      </c>
    </row>
    <row r="83" spans="1:6" ht="28.5" customHeight="1">
      <c r="A83" s="185" t="s">
        <v>132</v>
      </c>
      <c r="B83" s="186"/>
      <c r="C83" s="91">
        <v>72681</v>
      </c>
      <c r="E83" s="50"/>
      <c r="F83" s="2">
        <v>1838.55</v>
      </c>
    </row>
    <row r="84" spans="1:6" ht="28.5" customHeight="1">
      <c r="A84" s="185" t="s">
        <v>490</v>
      </c>
      <c r="B84" s="186"/>
      <c r="C84" s="91">
        <v>18605.15</v>
      </c>
      <c r="E84" s="50"/>
      <c r="F84" s="2">
        <v>78192.96</v>
      </c>
    </row>
    <row r="85" spans="1:6" ht="28.5" customHeight="1">
      <c r="A85" s="185" t="s">
        <v>352</v>
      </c>
      <c r="B85" s="186"/>
      <c r="C85" s="91">
        <v>519720</v>
      </c>
      <c r="E85" s="50"/>
      <c r="F85" s="2">
        <f>SUM(F76:F84)</f>
        <v>1505719.25</v>
      </c>
    </row>
    <row r="86" spans="1:5" ht="28.5" customHeight="1">
      <c r="A86" s="185" t="s">
        <v>131</v>
      </c>
      <c r="B86" s="186"/>
      <c r="C86" s="91">
        <v>44610</v>
      </c>
      <c r="E86" s="50"/>
    </row>
    <row r="87" spans="1:5" ht="28.5" customHeight="1">
      <c r="A87" s="185" t="s">
        <v>499</v>
      </c>
      <c r="B87" s="186"/>
      <c r="C87" s="91">
        <v>12100</v>
      </c>
      <c r="E87" s="50"/>
    </row>
    <row r="88" spans="1:5" ht="28.5" customHeight="1">
      <c r="A88" s="185" t="s">
        <v>357</v>
      </c>
      <c r="B88" s="186"/>
      <c r="C88" s="91">
        <v>112524</v>
      </c>
      <c r="E88" s="50"/>
    </row>
    <row r="89" spans="1:5" ht="28.5" customHeight="1">
      <c r="A89" s="185" t="s">
        <v>483</v>
      </c>
      <c r="B89" s="186"/>
      <c r="C89" s="91">
        <v>240000</v>
      </c>
      <c r="E89" s="50"/>
    </row>
    <row r="90" spans="1:3" ht="19.5">
      <c r="A90" s="185" t="s">
        <v>358</v>
      </c>
      <c r="B90" s="186"/>
      <c r="C90" s="91">
        <v>145431</v>
      </c>
    </row>
    <row r="91" spans="1:3" ht="19.5">
      <c r="A91" s="185" t="s">
        <v>484</v>
      </c>
      <c r="B91" s="186"/>
      <c r="C91" s="91">
        <v>33390</v>
      </c>
    </row>
    <row r="92" spans="1:3" ht="19.5">
      <c r="A92" s="185" t="s">
        <v>459</v>
      </c>
      <c r="B92" s="186"/>
      <c r="C92" s="91">
        <v>359.82</v>
      </c>
    </row>
    <row r="93" spans="1:3" ht="19.5">
      <c r="A93" s="185" t="s">
        <v>24</v>
      </c>
      <c r="B93" s="186"/>
      <c r="C93" s="91">
        <f>SUM(C76:C92)</f>
        <v>3278539.2199999997</v>
      </c>
    </row>
    <row r="95" ht="12.75">
      <c r="C95" s="71"/>
    </row>
  </sheetData>
  <sheetProtection/>
  <mergeCells count="36">
    <mergeCell ref="A90:B90"/>
    <mergeCell ref="A91:B91"/>
    <mergeCell ref="A92:B92"/>
    <mergeCell ref="A93:B93"/>
    <mergeCell ref="A56:B56"/>
    <mergeCell ref="A81:B81"/>
    <mergeCell ref="A84:B84"/>
    <mergeCell ref="A85:B85"/>
    <mergeCell ref="A86:B86"/>
    <mergeCell ref="A87:B87"/>
    <mergeCell ref="A88:B88"/>
    <mergeCell ref="A89:B89"/>
    <mergeCell ref="A77:B77"/>
    <mergeCell ref="A78:B78"/>
    <mergeCell ref="A79:B79"/>
    <mergeCell ref="A80:B80"/>
    <mergeCell ref="A82:B82"/>
    <mergeCell ref="A83:B83"/>
    <mergeCell ref="A38:B38"/>
    <mergeCell ref="A45:B45"/>
    <mergeCell ref="A55:B55"/>
    <mergeCell ref="A57:B57"/>
    <mergeCell ref="A73:B73"/>
    <mergeCell ref="A76:B76"/>
    <mergeCell ref="A27:B27"/>
    <mergeCell ref="A31:B31"/>
    <mergeCell ref="A34:B34"/>
    <mergeCell ref="A35:B35"/>
    <mergeCell ref="A36:B36"/>
    <mergeCell ref="A37:B37"/>
    <mergeCell ref="A2:B2"/>
    <mergeCell ref="A6:B6"/>
    <mergeCell ref="A13:B13"/>
    <mergeCell ref="A14:B14"/>
    <mergeCell ref="A20:B20"/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61">
      <selection activeCell="A1" sqref="A1:IV16384"/>
    </sheetView>
  </sheetViews>
  <sheetFormatPr defaultColWidth="9.140625" defaultRowHeight="12.75"/>
  <cols>
    <col min="1" max="1" width="10.00390625" style="2" customWidth="1"/>
    <col min="2" max="2" width="7.57421875" style="2" customWidth="1"/>
    <col min="3" max="3" width="52.574218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8.75">
      <c r="C1" s="41" t="s">
        <v>520</v>
      </c>
    </row>
    <row r="2" spans="1:6" ht="28.5" customHeight="1">
      <c r="A2" s="2" t="s">
        <v>200</v>
      </c>
      <c r="D2" s="89">
        <v>43066</v>
      </c>
      <c r="F2" s="50"/>
    </row>
    <row r="3" spans="1:6" ht="28.5" customHeight="1">
      <c r="A3" s="2" t="s">
        <v>202</v>
      </c>
      <c r="D3" s="89">
        <v>43068</v>
      </c>
      <c r="F3" s="50"/>
    </row>
    <row r="4" spans="1:6" ht="28.5" customHeight="1">
      <c r="A4" s="2" t="s">
        <v>203</v>
      </c>
      <c r="D4" s="89">
        <v>43068</v>
      </c>
      <c r="F4" s="50"/>
    </row>
    <row r="5" spans="1:6" ht="28.5" customHeight="1">
      <c r="A5" s="2" t="s">
        <v>204</v>
      </c>
      <c r="D5" s="89"/>
      <c r="F5" s="50"/>
    </row>
    <row r="6" ht="15.75">
      <c r="D6" s="89"/>
    </row>
    <row r="7" ht="15.75">
      <c r="D7" s="89"/>
    </row>
    <row r="8" spans="1:6" ht="28.5" customHeight="1">
      <c r="A8" s="2" t="s">
        <v>247</v>
      </c>
      <c r="D8" s="89" t="s">
        <v>209</v>
      </c>
      <c r="F8" s="50"/>
    </row>
    <row r="9" spans="4:6" ht="28.5" customHeight="1">
      <c r="D9" s="65"/>
      <c r="F9" s="50"/>
    </row>
    <row r="10" spans="4:6" ht="28.5" customHeight="1" thickBot="1">
      <c r="D10" s="65"/>
      <c r="F10" s="50"/>
    </row>
    <row r="11" spans="1:4" ht="19.5" thickBot="1">
      <c r="A11" s="74" t="s">
        <v>127</v>
      </c>
      <c r="B11" s="69"/>
      <c r="C11" s="55" t="s">
        <v>25</v>
      </c>
      <c r="D11" s="70"/>
    </row>
    <row r="12" spans="1:4" ht="18.75">
      <c r="A12" s="43"/>
      <c r="B12" s="57"/>
      <c r="C12" s="30" t="s">
        <v>128</v>
      </c>
      <c r="D12" s="43">
        <v>1400000</v>
      </c>
    </row>
    <row r="13" spans="1:4" ht="18.75">
      <c r="A13" s="44"/>
      <c r="B13" s="57"/>
      <c r="C13" s="30" t="s">
        <v>129</v>
      </c>
      <c r="D13" s="44">
        <v>70000</v>
      </c>
    </row>
    <row r="14" spans="1:4" ht="18.75">
      <c r="A14" s="44"/>
      <c r="B14" s="58"/>
      <c r="C14" s="72" t="s">
        <v>130</v>
      </c>
      <c r="D14" s="44">
        <v>1500</v>
      </c>
    </row>
    <row r="15" spans="1:4" ht="18.75">
      <c r="A15" s="44"/>
      <c r="B15" s="58"/>
      <c r="C15" s="72" t="s">
        <v>135</v>
      </c>
      <c r="D15" s="44">
        <v>55000</v>
      </c>
    </row>
    <row r="16" spans="1:4" ht="18.75">
      <c r="A16" s="44"/>
      <c r="B16" s="58"/>
      <c r="C16" s="72" t="s">
        <v>136</v>
      </c>
      <c r="D16" s="44">
        <v>60900</v>
      </c>
    </row>
    <row r="17" spans="1:4" ht="18.75">
      <c r="A17" s="44">
        <v>1012</v>
      </c>
      <c r="B17" s="58"/>
      <c r="C17" s="72" t="s">
        <v>132</v>
      </c>
      <c r="D17" s="44">
        <v>43000</v>
      </c>
    </row>
    <row r="18" spans="1:4" ht="18.75">
      <c r="A18" s="44">
        <v>1032</v>
      </c>
      <c r="B18" s="58"/>
      <c r="C18" s="72" t="s">
        <v>133</v>
      </c>
      <c r="D18" s="44">
        <v>350000</v>
      </c>
    </row>
    <row r="19" spans="1:4" ht="18.75">
      <c r="A19" s="44">
        <v>2310</v>
      </c>
      <c r="B19" s="58"/>
      <c r="C19" s="72" t="s">
        <v>131</v>
      </c>
      <c r="D19" s="44">
        <v>40000</v>
      </c>
    </row>
    <row r="20" spans="1:4" ht="18.75">
      <c r="A20" s="44">
        <v>3612</v>
      </c>
      <c r="B20" s="58"/>
      <c r="C20" s="72" t="s">
        <v>134</v>
      </c>
      <c r="D20" s="44">
        <v>120500</v>
      </c>
    </row>
    <row r="21" spans="1:4" ht="19.5" thickBot="1">
      <c r="A21" s="44">
        <v>6171</v>
      </c>
      <c r="B21" s="58"/>
      <c r="C21" s="72" t="s">
        <v>138</v>
      </c>
      <c r="D21" s="44">
        <v>200</v>
      </c>
    </row>
    <row r="22" spans="1:4" ht="19.5" thickBot="1">
      <c r="A22" s="84"/>
      <c r="B22" s="116"/>
      <c r="C22" s="85" t="s">
        <v>24</v>
      </c>
      <c r="D22" s="86">
        <f>SUM(D12:D21)</f>
        <v>2141100</v>
      </c>
    </row>
    <row r="23" spans="1:4" ht="18.75">
      <c r="A23" s="47"/>
      <c r="B23" s="47"/>
      <c r="C23" s="41"/>
      <c r="D23" s="46"/>
    </row>
    <row r="24" spans="1:4" ht="18.75">
      <c r="A24" s="47"/>
      <c r="B24" s="47"/>
      <c r="C24" s="41"/>
      <c r="D24" s="46"/>
    </row>
    <row r="25" spans="1:4" ht="18.75">
      <c r="A25" s="47"/>
      <c r="B25" s="47"/>
      <c r="C25" s="41"/>
      <c r="D25" s="46"/>
    </row>
    <row r="26" spans="1:4" ht="18.75">
      <c r="A26" s="47"/>
      <c r="B26" s="47"/>
      <c r="C26" s="41"/>
      <c r="D26" s="46"/>
    </row>
    <row r="27" spans="1:4" ht="18.75">
      <c r="A27" s="47"/>
      <c r="B27" s="47"/>
      <c r="C27" s="41"/>
      <c r="D27" s="46"/>
    </row>
    <row r="28" spans="1:4" ht="18.75">
      <c r="A28" s="47"/>
      <c r="B28" s="47"/>
      <c r="C28" s="41"/>
      <c r="D28" s="46"/>
    </row>
    <row r="29" spans="1:4" ht="18.75">
      <c r="A29" s="47"/>
      <c r="B29" s="47"/>
      <c r="C29" s="41"/>
      <c r="D29" s="46"/>
    </row>
    <row r="30" spans="1:4" ht="18.75">
      <c r="A30" s="47"/>
      <c r="B30" s="47"/>
      <c r="C30" s="41"/>
      <c r="D30" s="46"/>
    </row>
    <row r="31" spans="1:4" ht="18.75">
      <c r="A31" s="47"/>
      <c r="B31" s="47"/>
      <c r="C31" s="41"/>
      <c r="D31" s="46"/>
    </row>
    <row r="32" spans="1:4" ht="18.75">
      <c r="A32" s="47"/>
      <c r="B32" s="47"/>
      <c r="C32" s="41"/>
      <c r="D32" s="46"/>
    </row>
    <row r="33" spans="1:4" ht="18.75">
      <c r="A33" s="47"/>
      <c r="B33" s="47"/>
      <c r="C33" s="41"/>
      <c r="D33" s="46"/>
    </row>
    <row r="34" spans="1:4" ht="18.75">
      <c r="A34" s="47"/>
      <c r="B34" s="47"/>
      <c r="C34" s="41"/>
      <c r="D34" s="46"/>
    </row>
    <row r="35" spans="1:4" ht="18.75">
      <c r="A35" s="47"/>
      <c r="B35" s="47"/>
      <c r="C35" s="41"/>
      <c r="D35" s="46"/>
    </row>
    <row r="36" spans="1:4" ht="18.75">
      <c r="A36" s="47"/>
      <c r="B36" s="47"/>
      <c r="C36" s="41"/>
      <c r="D36" s="46"/>
    </row>
    <row r="37" spans="1:4" ht="18.75">
      <c r="A37" s="47"/>
      <c r="B37" s="47"/>
      <c r="C37" s="41"/>
      <c r="D37" s="46"/>
    </row>
    <row r="38" spans="1:4" ht="18.75">
      <c r="A38" s="47"/>
      <c r="B38" s="47"/>
      <c r="C38" s="41"/>
      <c r="D38" s="46"/>
    </row>
    <row r="39" spans="3:4" s="47" customFormat="1" ht="19.5" thickBot="1">
      <c r="C39" s="41"/>
      <c r="D39" s="46"/>
    </row>
    <row r="40" spans="1:4" ht="19.5" thickBot="1">
      <c r="A40" s="84" t="s">
        <v>127</v>
      </c>
      <c r="B40" s="116" t="s">
        <v>511</v>
      </c>
      <c r="C40" s="85" t="s">
        <v>26</v>
      </c>
      <c r="D40" s="87"/>
    </row>
    <row r="41" spans="1:5" ht="18.75">
      <c r="A41" s="43">
        <v>1031</v>
      </c>
      <c r="B41" s="57">
        <v>5</v>
      </c>
      <c r="C41" s="30" t="s">
        <v>139</v>
      </c>
      <c r="D41" s="43">
        <v>10000</v>
      </c>
      <c r="E41" s="49"/>
    </row>
    <row r="42" spans="1:5" ht="18.75">
      <c r="A42" s="44">
        <v>2212</v>
      </c>
      <c r="B42" s="57">
        <v>5</v>
      </c>
      <c r="C42" s="30" t="s">
        <v>510</v>
      </c>
      <c r="D42" s="44">
        <v>340000</v>
      </c>
      <c r="E42" s="49"/>
    </row>
    <row r="43" spans="1:5" ht="18.75">
      <c r="A43" s="44">
        <v>2219</v>
      </c>
      <c r="B43" s="57">
        <v>6</v>
      </c>
      <c r="C43" s="30" t="s">
        <v>408</v>
      </c>
      <c r="D43" s="44">
        <v>350000</v>
      </c>
      <c r="E43" s="49"/>
    </row>
    <row r="44" spans="1:4" ht="18.75">
      <c r="A44" s="44">
        <v>2310</v>
      </c>
      <c r="B44" s="58">
        <v>5</v>
      </c>
      <c r="C44" s="72" t="s">
        <v>141</v>
      </c>
      <c r="D44" s="44">
        <v>133600</v>
      </c>
    </row>
    <row r="45" spans="1:4" ht="18.75">
      <c r="A45" s="44">
        <v>2333</v>
      </c>
      <c r="B45" s="58">
        <v>5</v>
      </c>
      <c r="C45" s="72" t="s">
        <v>413</v>
      </c>
      <c r="D45" s="44">
        <v>300000</v>
      </c>
    </row>
    <row r="46" spans="1:4" ht="18.75">
      <c r="A46" s="44">
        <v>3314</v>
      </c>
      <c r="B46" s="58">
        <v>5</v>
      </c>
      <c r="C46" s="72" t="s">
        <v>143</v>
      </c>
      <c r="D46" s="44">
        <v>18800</v>
      </c>
    </row>
    <row r="47" spans="1:4" ht="18.75">
      <c r="A47" s="44">
        <v>3319</v>
      </c>
      <c r="B47" s="58">
        <v>5</v>
      </c>
      <c r="C47" s="72" t="s">
        <v>144</v>
      </c>
      <c r="D47" s="44">
        <v>2000</v>
      </c>
    </row>
    <row r="48" spans="1:4" ht="18.75">
      <c r="A48" s="44">
        <v>3326</v>
      </c>
      <c r="B48" s="58">
        <v>5</v>
      </c>
      <c r="C48" s="72" t="s">
        <v>145</v>
      </c>
      <c r="D48" s="44">
        <v>1000</v>
      </c>
    </row>
    <row r="49" spans="1:4" ht="18.75">
      <c r="A49" s="44">
        <v>3412</v>
      </c>
      <c r="B49" s="58">
        <v>5</v>
      </c>
      <c r="C49" s="72" t="s">
        <v>516</v>
      </c>
      <c r="D49" s="44">
        <v>50000</v>
      </c>
    </row>
    <row r="50" spans="1:4" ht="18.75">
      <c r="A50" s="44"/>
      <c r="B50" s="58">
        <v>6</v>
      </c>
      <c r="C50" s="72" t="s">
        <v>505</v>
      </c>
      <c r="D50" s="44">
        <v>650000</v>
      </c>
    </row>
    <row r="51" spans="1:4" ht="18.75">
      <c r="A51" s="44">
        <v>3429</v>
      </c>
      <c r="B51" s="58">
        <v>5</v>
      </c>
      <c r="C51" s="72" t="s">
        <v>147</v>
      </c>
      <c r="D51" s="44">
        <v>30000</v>
      </c>
    </row>
    <row r="52" spans="1:4" ht="18.75">
      <c r="A52" s="44">
        <v>3612</v>
      </c>
      <c r="B52" s="58">
        <v>5</v>
      </c>
      <c r="C52" s="72" t="s">
        <v>148</v>
      </c>
      <c r="D52" s="44">
        <v>50000</v>
      </c>
    </row>
    <row r="53" spans="1:4" ht="18.75">
      <c r="A53" s="44">
        <v>3631</v>
      </c>
      <c r="B53" s="58">
        <v>5</v>
      </c>
      <c r="C53" s="72" t="s">
        <v>149</v>
      </c>
      <c r="D53" s="44">
        <v>20000</v>
      </c>
    </row>
    <row r="54" spans="1:4" ht="18.75">
      <c r="A54" s="44">
        <v>3721</v>
      </c>
      <c r="B54" s="58">
        <v>5</v>
      </c>
      <c r="C54" s="72" t="s">
        <v>150</v>
      </c>
      <c r="D54" s="44">
        <v>6000</v>
      </c>
    </row>
    <row r="55" spans="1:4" ht="18.75">
      <c r="A55" s="44">
        <v>3722</v>
      </c>
      <c r="B55" s="58">
        <v>5</v>
      </c>
      <c r="C55" s="72" t="s">
        <v>151</v>
      </c>
      <c r="D55" s="44">
        <v>60000</v>
      </c>
    </row>
    <row r="56" spans="1:4" ht="18.75">
      <c r="A56" s="44">
        <v>3723</v>
      </c>
      <c r="B56" s="58">
        <v>5</v>
      </c>
      <c r="C56" s="72" t="s">
        <v>152</v>
      </c>
      <c r="D56" s="44">
        <v>30000</v>
      </c>
    </row>
    <row r="57" spans="1:4" ht="18.75">
      <c r="A57" s="44">
        <v>3745</v>
      </c>
      <c r="B57" s="58">
        <v>5</v>
      </c>
      <c r="C57" s="72" t="s">
        <v>153</v>
      </c>
      <c r="D57" s="44">
        <v>41000</v>
      </c>
    </row>
    <row r="58" spans="1:4" ht="18.75">
      <c r="A58" s="44"/>
      <c r="B58" s="58">
        <v>6</v>
      </c>
      <c r="C58" s="72" t="s">
        <v>507</v>
      </c>
      <c r="D58" s="44">
        <v>60000</v>
      </c>
    </row>
    <row r="59" spans="1:4" ht="18.75">
      <c r="A59" s="44">
        <v>5512</v>
      </c>
      <c r="B59" s="58">
        <v>5</v>
      </c>
      <c r="C59" s="72" t="s">
        <v>154</v>
      </c>
      <c r="D59" s="44">
        <v>102000</v>
      </c>
    </row>
    <row r="60" spans="1:6" ht="18.75">
      <c r="A60" s="44">
        <v>6112</v>
      </c>
      <c r="B60" s="58">
        <v>5</v>
      </c>
      <c r="C60" s="73" t="s">
        <v>155</v>
      </c>
      <c r="D60" s="44">
        <v>169000</v>
      </c>
      <c r="F60" s="50"/>
    </row>
    <row r="61" spans="1:4" ht="18.75">
      <c r="A61" s="44">
        <v>6171</v>
      </c>
      <c r="B61" s="58">
        <v>5</v>
      </c>
      <c r="C61" s="73" t="s">
        <v>156</v>
      </c>
      <c r="D61" s="44">
        <v>180206</v>
      </c>
    </row>
    <row r="62" spans="1:6" ht="19.5" thickBot="1">
      <c r="A62" s="83"/>
      <c r="B62" s="117"/>
      <c r="C62" s="88"/>
      <c r="D62" s="77"/>
      <c r="E62" s="50"/>
      <c r="F62" s="50"/>
    </row>
    <row r="63" spans="1:4" ht="19.5" thickBot="1">
      <c r="A63" s="84"/>
      <c r="B63" s="116"/>
      <c r="C63" s="85" t="s">
        <v>24</v>
      </c>
      <c r="D63" s="86">
        <f>SUM(D41:D62)</f>
        <v>2603606</v>
      </c>
    </row>
    <row r="64" spans="1:2" ht="12.75">
      <c r="A64" s="2" t="s">
        <v>512</v>
      </c>
      <c r="B64" s="2" t="s">
        <v>513</v>
      </c>
    </row>
    <row r="65" spans="1:2" ht="12.75">
      <c r="A65" s="2" t="s">
        <v>514</v>
      </c>
      <c r="B65" s="2" t="s">
        <v>515</v>
      </c>
    </row>
    <row r="67" spans="1:6" ht="12.75">
      <c r="A67" s="2" t="s">
        <v>236</v>
      </c>
      <c r="C67" s="50"/>
      <c r="D67" s="50"/>
      <c r="F67" s="50"/>
    </row>
    <row r="69" ht="12.75">
      <c r="A69" s="2" t="s">
        <v>517</v>
      </c>
    </row>
    <row r="70" ht="12.75">
      <c r="A70" s="2" t="s">
        <v>518</v>
      </c>
    </row>
    <row r="71" ht="12.75">
      <c r="A71" s="2" t="s">
        <v>519</v>
      </c>
    </row>
    <row r="72" ht="18">
      <c r="A72" s="118"/>
    </row>
    <row r="73" ht="18">
      <c r="A73" s="118"/>
    </row>
    <row r="74" ht="18">
      <c r="A74" s="118"/>
    </row>
    <row r="75" ht="18">
      <c r="A75" s="118"/>
    </row>
    <row r="76" ht="18">
      <c r="A76" s="118"/>
    </row>
    <row r="77" ht="18">
      <c r="A77" s="118"/>
    </row>
    <row r="78" ht="18">
      <c r="A78" s="118"/>
    </row>
    <row r="79" ht="18">
      <c r="A79" s="118"/>
    </row>
    <row r="80" ht="18">
      <c r="A80" s="118"/>
    </row>
    <row r="81" ht="18">
      <c r="A81" s="118"/>
    </row>
    <row r="82" ht="18">
      <c r="A82" s="118"/>
    </row>
    <row r="83" ht="18">
      <c r="A83" s="118"/>
    </row>
    <row r="84" ht="18">
      <c r="A84" s="1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00390625" style="2" customWidth="1"/>
    <col min="2" max="2" width="7.57421875" style="2" customWidth="1"/>
    <col min="3" max="3" width="52.574218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8.75">
      <c r="C1" s="41" t="s">
        <v>521</v>
      </c>
    </row>
    <row r="2" spans="1:6" ht="28.5" customHeight="1">
      <c r="A2" s="2" t="s">
        <v>522</v>
      </c>
      <c r="D2" s="89">
        <v>43066</v>
      </c>
      <c r="F2" s="50"/>
    </row>
    <row r="3" spans="1:6" ht="28.5" customHeight="1">
      <c r="A3" s="2" t="s">
        <v>523</v>
      </c>
      <c r="D3" s="89">
        <v>43068</v>
      </c>
      <c r="F3" s="50"/>
    </row>
    <row r="4" spans="1:6" ht="28.5" customHeight="1">
      <c r="A4" s="2" t="s">
        <v>524</v>
      </c>
      <c r="D4" s="89">
        <v>43068</v>
      </c>
      <c r="F4" s="50"/>
    </row>
    <row r="5" spans="1:6" ht="28.5" customHeight="1">
      <c r="A5" s="2" t="s">
        <v>204</v>
      </c>
      <c r="D5" s="89">
        <v>43096</v>
      </c>
      <c r="F5" s="50"/>
    </row>
    <row r="6" spans="1:6" ht="28.5" customHeight="1">
      <c r="A6" s="2" t="s">
        <v>525</v>
      </c>
      <c r="D6" s="89">
        <v>43096</v>
      </c>
      <c r="F6" s="50"/>
    </row>
    <row r="7" spans="1:6" ht="28.5" customHeight="1">
      <c r="A7" s="2" t="s">
        <v>529</v>
      </c>
      <c r="D7" s="89">
        <v>43103</v>
      </c>
      <c r="F7" s="50"/>
    </row>
    <row r="8" spans="1:6" ht="28.5" customHeight="1">
      <c r="A8" s="2" t="s">
        <v>530</v>
      </c>
      <c r="D8" s="89">
        <v>43103</v>
      </c>
      <c r="F8" s="50"/>
    </row>
    <row r="9" ht="15.75">
      <c r="D9" s="89"/>
    </row>
    <row r="10" ht="15.75">
      <c r="D10" s="89"/>
    </row>
    <row r="11" spans="1:6" ht="28.5" customHeight="1">
      <c r="A11" s="2" t="s">
        <v>247</v>
      </c>
      <c r="D11" s="89" t="s">
        <v>209</v>
      </c>
      <c r="F11" s="50"/>
    </row>
    <row r="12" spans="4:6" ht="28.5" customHeight="1">
      <c r="D12" s="65"/>
      <c r="F12" s="50"/>
    </row>
    <row r="13" spans="4:6" ht="28.5" customHeight="1" thickBot="1">
      <c r="D13" s="65"/>
      <c r="F13" s="50"/>
    </row>
    <row r="14" spans="1:4" ht="19.5" thickBot="1">
      <c r="A14" s="74" t="s">
        <v>127</v>
      </c>
      <c r="B14" s="69"/>
      <c r="C14" s="55" t="s">
        <v>25</v>
      </c>
      <c r="D14" s="70"/>
    </row>
    <row r="15" spans="1:4" ht="18.75">
      <c r="A15" s="43"/>
      <c r="B15" s="57"/>
      <c r="C15" s="30" t="s">
        <v>128</v>
      </c>
      <c r="D15" s="43">
        <v>1400000</v>
      </c>
    </row>
    <row r="16" spans="1:4" ht="18.75">
      <c r="A16" s="44"/>
      <c r="B16" s="57"/>
      <c r="C16" s="30" t="s">
        <v>129</v>
      </c>
      <c r="D16" s="44">
        <v>70000</v>
      </c>
    </row>
    <row r="17" spans="1:4" ht="18.75">
      <c r="A17" s="44"/>
      <c r="B17" s="58"/>
      <c r="C17" s="72" t="s">
        <v>130</v>
      </c>
      <c r="D17" s="44">
        <v>1500</v>
      </c>
    </row>
    <row r="18" spans="1:4" ht="18.75">
      <c r="A18" s="44"/>
      <c r="B18" s="58"/>
      <c r="C18" s="72" t="s">
        <v>135</v>
      </c>
      <c r="D18" s="44">
        <v>55000</v>
      </c>
    </row>
    <row r="19" spans="1:4" ht="18.75">
      <c r="A19" s="44"/>
      <c r="B19" s="58"/>
      <c r="C19" s="72" t="s">
        <v>136</v>
      </c>
      <c r="D19" s="44">
        <v>60900</v>
      </c>
    </row>
    <row r="20" spans="1:4" ht="18.75">
      <c r="A20" s="44">
        <v>1012</v>
      </c>
      <c r="B20" s="58"/>
      <c r="C20" s="72" t="s">
        <v>132</v>
      </c>
      <c r="D20" s="44">
        <v>43000</v>
      </c>
    </row>
    <row r="21" spans="1:4" ht="18.75">
      <c r="A21" s="44">
        <v>1032</v>
      </c>
      <c r="B21" s="58"/>
      <c r="C21" s="72" t="s">
        <v>133</v>
      </c>
      <c r="D21" s="44">
        <v>350000</v>
      </c>
    </row>
    <row r="22" spans="1:4" ht="18.75">
      <c r="A22" s="44">
        <v>2310</v>
      </c>
      <c r="B22" s="58"/>
      <c r="C22" s="72" t="s">
        <v>131</v>
      </c>
      <c r="D22" s="44">
        <v>40000</v>
      </c>
    </row>
    <row r="23" spans="1:4" ht="18.75">
      <c r="A23" s="44">
        <v>3612</v>
      </c>
      <c r="B23" s="58"/>
      <c r="C23" s="72" t="s">
        <v>134</v>
      </c>
      <c r="D23" s="44">
        <v>120500</v>
      </c>
    </row>
    <row r="24" spans="1:4" ht="19.5" thickBot="1">
      <c r="A24" s="44">
        <v>6171</v>
      </c>
      <c r="B24" s="58"/>
      <c r="C24" s="72" t="s">
        <v>138</v>
      </c>
      <c r="D24" s="44">
        <v>200</v>
      </c>
    </row>
    <row r="25" spans="1:4" ht="19.5" thickBot="1">
      <c r="A25" s="84"/>
      <c r="B25" s="116"/>
      <c r="C25" s="85" t="s">
        <v>24</v>
      </c>
      <c r="D25" s="86">
        <f>SUM(D15:D24)</f>
        <v>2141100</v>
      </c>
    </row>
    <row r="26" spans="1:4" ht="18.75">
      <c r="A26" s="47"/>
      <c r="B26" s="47"/>
      <c r="C26" s="41"/>
      <c r="D26" s="46"/>
    </row>
    <row r="27" spans="1:4" ht="18.75">
      <c r="A27" s="47"/>
      <c r="B27" s="47"/>
      <c r="C27" s="41"/>
      <c r="D27" s="46"/>
    </row>
    <row r="28" spans="1:4" ht="18.75">
      <c r="A28" s="47"/>
      <c r="B28" s="47"/>
      <c r="C28" s="41"/>
      <c r="D28" s="46"/>
    </row>
    <row r="29" spans="1:4" ht="18.75">
      <c r="A29" s="47"/>
      <c r="B29" s="47"/>
      <c r="C29" s="41"/>
      <c r="D29" s="46"/>
    </row>
    <row r="30" spans="1:4" ht="18.75">
      <c r="A30" s="47"/>
      <c r="B30" s="47"/>
      <c r="C30" s="41"/>
      <c r="D30" s="46"/>
    </row>
    <row r="31" spans="1:4" ht="18.75">
      <c r="A31" s="47"/>
      <c r="B31" s="47"/>
      <c r="C31" s="41"/>
      <c r="D31" s="46"/>
    </row>
    <row r="32" spans="1:4" ht="18.75">
      <c r="A32" s="47"/>
      <c r="B32" s="47"/>
      <c r="C32" s="41"/>
      <c r="D32" s="46"/>
    </row>
    <row r="33" spans="1:4" ht="18.75">
      <c r="A33" s="47"/>
      <c r="B33" s="47"/>
      <c r="C33" s="41"/>
      <c r="D33" s="46"/>
    </row>
    <row r="34" spans="1:4" ht="18.75">
      <c r="A34" s="47"/>
      <c r="B34" s="47"/>
      <c r="C34" s="41"/>
      <c r="D34" s="46"/>
    </row>
    <row r="35" spans="1:4" ht="18.75">
      <c r="A35" s="47"/>
      <c r="B35" s="47"/>
      <c r="C35" s="41"/>
      <c r="D35" s="46"/>
    </row>
    <row r="36" spans="1:4" ht="18.75">
      <c r="A36" s="47"/>
      <c r="B36" s="47"/>
      <c r="C36" s="41"/>
      <c r="D36" s="46"/>
    </row>
    <row r="37" spans="1:4" ht="18.75">
      <c r="A37" s="47"/>
      <c r="B37" s="47"/>
      <c r="C37" s="41"/>
      <c r="D37" s="46"/>
    </row>
    <row r="38" spans="1:4" ht="18.75">
      <c r="A38" s="47"/>
      <c r="B38" s="47"/>
      <c r="C38" s="41"/>
      <c r="D38" s="46"/>
    </row>
    <row r="39" spans="1:4" ht="18.75">
      <c r="A39" s="47"/>
      <c r="B39" s="47"/>
      <c r="C39" s="41"/>
      <c r="D39" s="46"/>
    </row>
    <row r="40" spans="1:4" ht="18.75">
      <c r="A40" s="47"/>
      <c r="B40" s="47"/>
      <c r="C40" s="41"/>
      <c r="D40" s="46"/>
    </row>
    <row r="41" spans="1:4" ht="18.75">
      <c r="A41" s="47"/>
      <c r="B41" s="47"/>
      <c r="C41" s="41"/>
      <c r="D41" s="46"/>
    </row>
    <row r="42" spans="3:4" s="47" customFormat="1" ht="19.5" thickBot="1">
      <c r="C42" s="41"/>
      <c r="D42" s="46"/>
    </row>
    <row r="43" spans="1:4" ht="19.5" thickBot="1">
      <c r="A43" s="84" t="s">
        <v>127</v>
      </c>
      <c r="B43" s="116" t="s">
        <v>511</v>
      </c>
      <c r="C43" s="85" t="s">
        <v>26</v>
      </c>
      <c r="D43" s="87"/>
    </row>
    <row r="44" spans="1:5" ht="18.75">
      <c r="A44" s="43">
        <v>1031</v>
      </c>
      <c r="B44" s="57">
        <v>5</v>
      </c>
      <c r="C44" s="30" t="s">
        <v>139</v>
      </c>
      <c r="D44" s="43">
        <v>10000</v>
      </c>
      <c r="E44" s="49"/>
    </row>
    <row r="45" spans="1:5" ht="18.75">
      <c r="A45" s="44">
        <v>2212</v>
      </c>
      <c r="B45" s="57">
        <v>5</v>
      </c>
      <c r="C45" s="30" t="s">
        <v>510</v>
      </c>
      <c r="D45" s="44">
        <v>340000</v>
      </c>
      <c r="E45" s="49"/>
    </row>
    <row r="46" spans="1:5" ht="18.75">
      <c r="A46" s="44">
        <v>2219</v>
      </c>
      <c r="B46" s="57">
        <v>6</v>
      </c>
      <c r="C46" s="30" t="s">
        <v>408</v>
      </c>
      <c r="D46" s="44">
        <v>350000</v>
      </c>
      <c r="E46" s="49"/>
    </row>
    <row r="47" spans="1:4" ht="18.75">
      <c r="A47" s="44">
        <v>2310</v>
      </c>
      <c r="B47" s="58">
        <v>5</v>
      </c>
      <c r="C47" s="72" t="s">
        <v>141</v>
      </c>
      <c r="D47" s="44">
        <v>133600</v>
      </c>
    </row>
    <row r="48" spans="1:4" ht="18.75">
      <c r="A48" s="44"/>
      <c r="B48" s="58">
        <v>6</v>
      </c>
      <c r="C48" s="72" t="s">
        <v>528</v>
      </c>
      <c r="D48" s="44">
        <v>200000</v>
      </c>
    </row>
    <row r="49" spans="1:4" ht="18.75">
      <c r="A49" s="44">
        <v>2333</v>
      </c>
      <c r="B49" s="58">
        <v>5</v>
      </c>
      <c r="C49" s="72" t="s">
        <v>413</v>
      </c>
      <c r="D49" s="44">
        <v>300000</v>
      </c>
    </row>
    <row r="50" spans="1:4" ht="18.75">
      <c r="A50" s="44">
        <v>3314</v>
      </c>
      <c r="B50" s="58">
        <v>5</v>
      </c>
      <c r="C50" s="72" t="s">
        <v>143</v>
      </c>
      <c r="D50" s="44">
        <v>19500</v>
      </c>
    </row>
    <row r="51" spans="1:4" ht="18.75">
      <c r="A51" s="44">
        <v>3319</v>
      </c>
      <c r="B51" s="58">
        <v>5</v>
      </c>
      <c r="C51" s="72" t="s">
        <v>144</v>
      </c>
      <c r="D51" s="44">
        <v>2000</v>
      </c>
    </row>
    <row r="52" spans="1:4" ht="18.75">
      <c r="A52" s="44">
        <v>3326</v>
      </c>
      <c r="B52" s="58">
        <v>5</v>
      </c>
      <c r="C52" s="72" t="s">
        <v>145</v>
      </c>
      <c r="D52" s="44">
        <v>1000</v>
      </c>
    </row>
    <row r="53" spans="1:4" ht="18.75">
      <c r="A53" s="44">
        <v>3412</v>
      </c>
      <c r="B53" s="58">
        <v>5</v>
      </c>
      <c r="C53" s="72" t="s">
        <v>516</v>
      </c>
      <c r="D53" s="44">
        <v>50000</v>
      </c>
    </row>
    <row r="54" spans="1:4" ht="18.75">
      <c r="A54" s="44"/>
      <c r="B54" s="58">
        <v>6</v>
      </c>
      <c r="C54" s="72" t="s">
        <v>505</v>
      </c>
      <c r="D54" s="44">
        <v>650000</v>
      </c>
    </row>
    <row r="55" spans="1:4" ht="18.75">
      <c r="A55" s="44">
        <v>3429</v>
      </c>
      <c r="B55" s="58">
        <v>5</v>
      </c>
      <c r="C55" s="72" t="s">
        <v>147</v>
      </c>
      <c r="D55" s="44">
        <v>30000</v>
      </c>
    </row>
    <row r="56" spans="1:4" ht="18.75">
      <c r="A56" s="44">
        <v>3612</v>
      </c>
      <c r="B56" s="58">
        <v>5</v>
      </c>
      <c r="C56" s="72" t="s">
        <v>148</v>
      </c>
      <c r="D56" s="44">
        <v>50000</v>
      </c>
    </row>
    <row r="57" spans="1:4" ht="18.75">
      <c r="A57" s="44">
        <v>3631</v>
      </c>
      <c r="B57" s="58">
        <v>5</v>
      </c>
      <c r="C57" s="72" t="s">
        <v>149</v>
      </c>
      <c r="D57" s="44">
        <v>20000</v>
      </c>
    </row>
    <row r="58" spans="1:4" ht="18.75">
      <c r="A58" s="44">
        <v>3721</v>
      </c>
      <c r="B58" s="58">
        <v>5</v>
      </c>
      <c r="C58" s="72" t="s">
        <v>150</v>
      </c>
      <c r="D58" s="44">
        <v>6000</v>
      </c>
    </row>
    <row r="59" spans="1:4" ht="18.75">
      <c r="A59" s="44">
        <v>3722</v>
      </c>
      <c r="B59" s="58">
        <v>5</v>
      </c>
      <c r="C59" s="72" t="s">
        <v>151</v>
      </c>
      <c r="D59" s="44">
        <v>60000</v>
      </c>
    </row>
    <row r="60" spans="1:4" ht="18.75">
      <c r="A60" s="44">
        <v>3723</v>
      </c>
      <c r="B60" s="58">
        <v>5</v>
      </c>
      <c r="C60" s="72" t="s">
        <v>152</v>
      </c>
      <c r="D60" s="44">
        <v>30000</v>
      </c>
    </row>
    <row r="61" spans="1:4" ht="18.75">
      <c r="A61" s="44">
        <v>3745</v>
      </c>
      <c r="B61" s="58">
        <v>5</v>
      </c>
      <c r="C61" s="72" t="s">
        <v>153</v>
      </c>
      <c r="D61" s="44">
        <v>41000</v>
      </c>
    </row>
    <row r="62" spans="1:4" ht="18.75">
      <c r="A62" s="44"/>
      <c r="B62" s="58">
        <v>6</v>
      </c>
      <c r="C62" s="72" t="s">
        <v>507</v>
      </c>
      <c r="D62" s="44">
        <v>60000</v>
      </c>
    </row>
    <row r="63" spans="1:4" ht="18.75">
      <c r="A63" s="44">
        <v>5512</v>
      </c>
      <c r="B63" s="58">
        <v>5</v>
      </c>
      <c r="C63" s="72" t="s">
        <v>154</v>
      </c>
      <c r="D63" s="44">
        <v>112000</v>
      </c>
    </row>
    <row r="64" spans="1:6" ht="18.75">
      <c r="A64" s="44">
        <v>6112</v>
      </c>
      <c r="B64" s="58">
        <v>5</v>
      </c>
      <c r="C64" s="73" t="s">
        <v>155</v>
      </c>
      <c r="D64" s="44">
        <v>229000</v>
      </c>
      <c r="F64" s="50"/>
    </row>
    <row r="65" spans="1:4" ht="18.75">
      <c r="A65" s="44">
        <v>6171</v>
      </c>
      <c r="B65" s="58">
        <v>5</v>
      </c>
      <c r="C65" s="73" t="s">
        <v>156</v>
      </c>
      <c r="D65" s="44">
        <v>180206</v>
      </c>
    </row>
    <row r="66" spans="1:6" ht="19.5" thickBot="1">
      <c r="A66" s="83"/>
      <c r="B66" s="117"/>
      <c r="C66" s="88"/>
      <c r="D66" s="77"/>
      <c r="E66" s="50"/>
      <c r="F66" s="50"/>
    </row>
    <row r="67" spans="1:4" ht="19.5" thickBot="1">
      <c r="A67" s="84"/>
      <c r="B67" s="116"/>
      <c r="C67" s="85" t="s">
        <v>24</v>
      </c>
      <c r="D67" s="86">
        <f>SUM(D44:D66)</f>
        <v>2874306</v>
      </c>
    </row>
    <row r="68" spans="1:2" ht="12.75">
      <c r="A68" s="2" t="s">
        <v>512</v>
      </c>
      <c r="B68" s="2" t="s">
        <v>513</v>
      </c>
    </row>
    <row r="69" spans="1:2" ht="12.75">
      <c r="A69" s="2" t="s">
        <v>514</v>
      </c>
      <c r="B69" s="2" t="s">
        <v>515</v>
      </c>
    </row>
    <row r="71" spans="1:6" ht="12.75">
      <c r="A71" s="2" t="s">
        <v>236</v>
      </c>
      <c r="C71" s="50"/>
      <c r="D71" s="50"/>
      <c r="F71" s="50"/>
    </row>
    <row r="73" ht="12.75">
      <c r="A73" s="2" t="s">
        <v>517</v>
      </c>
    </row>
    <row r="74" ht="12.75">
      <c r="A74" s="2" t="s">
        <v>518</v>
      </c>
    </row>
    <row r="75" ht="12.75">
      <c r="A75" s="2" t="s">
        <v>519</v>
      </c>
    </row>
    <row r="76" ht="18">
      <c r="A76" s="118"/>
    </row>
    <row r="77" ht="18">
      <c r="A77" s="118"/>
    </row>
    <row r="78" ht="18">
      <c r="A78" s="118"/>
    </row>
    <row r="79" ht="18">
      <c r="A79" s="118"/>
    </row>
    <row r="80" ht="18">
      <c r="A80" s="118"/>
    </row>
    <row r="81" ht="18">
      <c r="A81" s="118"/>
    </row>
    <row r="82" ht="18">
      <c r="A82" s="118"/>
    </row>
    <row r="83" ht="18">
      <c r="A83" s="118"/>
    </row>
    <row r="84" ht="18">
      <c r="A84" s="118"/>
    </row>
    <row r="85" ht="18">
      <c r="A85" s="118"/>
    </row>
    <row r="86" ht="18">
      <c r="A86" s="118"/>
    </row>
    <row r="87" ht="18">
      <c r="A87" s="118"/>
    </row>
    <row r="88" ht="18">
      <c r="A88" s="1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30">
      <selection activeCell="A35" sqref="A35:IV35"/>
    </sheetView>
  </sheetViews>
  <sheetFormatPr defaultColWidth="9.140625" defaultRowHeight="12.75"/>
  <cols>
    <col min="1" max="2" width="7.7109375" style="2" customWidth="1"/>
    <col min="3" max="3" width="55.57421875" style="2" customWidth="1"/>
    <col min="4" max="4" width="14.8515625" style="2" customWidth="1"/>
    <col min="5" max="5" width="10.140625" style="2" bestFit="1" customWidth="1"/>
    <col min="6" max="6" width="10.00390625" style="2" bestFit="1" customWidth="1"/>
    <col min="7" max="16384" width="9.140625" style="2" customWidth="1"/>
  </cols>
  <sheetData>
    <row r="1" ht="19.5" thickBot="1">
      <c r="C1" s="41" t="s">
        <v>508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113">
        <v>330000</v>
      </c>
    </row>
    <row r="4" spans="1:6" ht="18.75">
      <c r="A4" s="58"/>
      <c r="B4" s="44">
        <v>1112</v>
      </c>
      <c r="C4" s="8" t="s">
        <v>128</v>
      </c>
      <c r="D4" s="106">
        <v>10000</v>
      </c>
      <c r="F4" s="71"/>
    </row>
    <row r="5" spans="1:4" ht="18.75">
      <c r="A5" s="58"/>
      <c r="B5" s="44">
        <v>1113</v>
      </c>
      <c r="C5" s="61" t="s">
        <v>128</v>
      </c>
      <c r="D5" s="106">
        <v>30000</v>
      </c>
    </row>
    <row r="6" spans="1:6" ht="18.75">
      <c r="A6" s="58"/>
      <c r="B6" s="44">
        <v>1121</v>
      </c>
      <c r="C6" s="61" t="s">
        <v>128</v>
      </c>
      <c r="D6" s="106">
        <v>310000</v>
      </c>
      <c r="F6" s="71">
        <f>SUM(D3+D4+D5+D6+D7)</f>
        <v>1400000</v>
      </c>
    </row>
    <row r="7" spans="1:4" ht="18.75">
      <c r="A7" s="58"/>
      <c r="B7" s="44">
        <v>1211</v>
      </c>
      <c r="C7" s="61" t="s">
        <v>128</v>
      </c>
      <c r="D7" s="106">
        <v>720000</v>
      </c>
    </row>
    <row r="8" spans="1:4" ht="18.75">
      <c r="A8" s="58"/>
      <c r="B8" s="44">
        <v>1341</v>
      </c>
      <c r="C8" s="62" t="s">
        <v>130</v>
      </c>
      <c r="D8" s="106">
        <v>1500</v>
      </c>
    </row>
    <row r="9" spans="1:4" ht="18.75">
      <c r="A9" s="58"/>
      <c r="B9" s="44">
        <v>1340</v>
      </c>
      <c r="C9" s="62" t="s">
        <v>135</v>
      </c>
      <c r="D9" s="106">
        <v>55000</v>
      </c>
    </row>
    <row r="10" spans="1:4" ht="18.75">
      <c r="A10" s="58"/>
      <c r="B10" s="44">
        <v>1511</v>
      </c>
      <c r="C10" s="61" t="s">
        <v>129</v>
      </c>
      <c r="D10" s="106">
        <v>70000</v>
      </c>
    </row>
    <row r="11" spans="1:4" ht="18.75">
      <c r="A11" s="58"/>
      <c r="B11" s="44">
        <v>4112</v>
      </c>
      <c r="C11" s="62" t="s">
        <v>136</v>
      </c>
      <c r="D11" s="106">
        <v>60900</v>
      </c>
    </row>
    <row r="12" spans="1:4" ht="18.75">
      <c r="A12" s="58">
        <v>1012</v>
      </c>
      <c r="B12" s="44">
        <v>2131</v>
      </c>
      <c r="C12" s="62" t="s">
        <v>132</v>
      </c>
      <c r="D12" s="106">
        <v>43000</v>
      </c>
    </row>
    <row r="13" spans="1:4" ht="18.75">
      <c r="A13" s="58">
        <v>1032</v>
      </c>
      <c r="B13" s="44">
        <v>2131</v>
      </c>
      <c r="C13" s="62" t="s">
        <v>133</v>
      </c>
      <c r="D13" s="106">
        <v>350000</v>
      </c>
    </row>
    <row r="14" spans="1:4" ht="18.75">
      <c r="A14" s="58">
        <v>2310</v>
      </c>
      <c r="B14" s="44">
        <v>2111</v>
      </c>
      <c r="C14" s="62" t="s">
        <v>131</v>
      </c>
      <c r="D14" s="106">
        <v>40000</v>
      </c>
    </row>
    <row r="15" spans="1:4" ht="18.75">
      <c r="A15" s="58">
        <v>3612</v>
      </c>
      <c r="B15" s="44">
        <v>2132</v>
      </c>
      <c r="C15" s="62" t="s">
        <v>134</v>
      </c>
      <c r="D15" s="106">
        <v>120500</v>
      </c>
    </row>
    <row r="16" spans="1:4" ht="18.75">
      <c r="A16" s="58">
        <v>6171</v>
      </c>
      <c r="B16" s="44">
        <v>2141</v>
      </c>
      <c r="C16" s="62" t="s">
        <v>138</v>
      </c>
      <c r="D16" s="106">
        <v>200</v>
      </c>
    </row>
    <row r="17" spans="1:4" ht="18.75">
      <c r="A17" s="58"/>
      <c r="B17" s="44"/>
      <c r="C17" s="62" t="s">
        <v>24</v>
      </c>
      <c r="D17" s="106">
        <f>SUM(D3:D16)</f>
        <v>2141100</v>
      </c>
    </row>
    <row r="18" spans="1:4" s="47" customFormat="1" ht="19.5" thickBot="1">
      <c r="A18" s="76"/>
      <c r="B18" s="77"/>
      <c r="C18" s="41"/>
      <c r="D18" s="114"/>
    </row>
    <row r="19" spans="1:4" ht="19.5" thickBot="1">
      <c r="A19" s="79" t="s">
        <v>127</v>
      </c>
      <c r="B19" s="80" t="s">
        <v>166</v>
      </c>
      <c r="C19" s="60" t="s">
        <v>26</v>
      </c>
      <c r="D19" s="115" t="s">
        <v>165</v>
      </c>
    </row>
    <row r="20" spans="1:5" ht="18.75">
      <c r="A20" s="57">
        <v>1031</v>
      </c>
      <c r="B20" s="43">
        <v>5169</v>
      </c>
      <c r="C20" s="61" t="s">
        <v>139</v>
      </c>
      <c r="D20" s="113">
        <v>10000</v>
      </c>
      <c r="E20" s="49"/>
    </row>
    <row r="21" spans="1:5" ht="18.75">
      <c r="A21" s="58">
        <v>2212</v>
      </c>
      <c r="B21" s="44">
        <v>5169</v>
      </c>
      <c r="C21" s="61" t="s">
        <v>140</v>
      </c>
      <c r="D21" s="106">
        <v>20000</v>
      </c>
      <c r="E21" s="49"/>
    </row>
    <row r="22" spans="1:5" ht="18.75">
      <c r="A22" s="58"/>
      <c r="B22" s="44">
        <v>5171</v>
      </c>
      <c r="C22" s="61" t="s">
        <v>509</v>
      </c>
      <c r="D22" s="106">
        <v>320000</v>
      </c>
      <c r="E22" s="49"/>
    </row>
    <row r="23" spans="1:5" ht="18.75">
      <c r="A23" s="58">
        <v>2219</v>
      </c>
      <c r="B23" s="44">
        <v>6121</v>
      </c>
      <c r="C23" s="61" t="s">
        <v>408</v>
      </c>
      <c r="D23" s="106">
        <v>350000</v>
      </c>
      <c r="E23" s="49"/>
    </row>
    <row r="24" spans="1:4" ht="18.75">
      <c r="A24" s="58">
        <v>2310</v>
      </c>
      <c r="B24" s="44">
        <v>5154</v>
      </c>
      <c r="C24" s="62" t="s">
        <v>163</v>
      </c>
      <c r="D24" s="106">
        <v>25000</v>
      </c>
    </row>
    <row r="25" spans="1:4" ht="18.75">
      <c r="A25" s="58"/>
      <c r="B25" s="44">
        <v>5164</v>
      </c>
      <c r="C25" s="62" t="s">
        <v>164</v>
      </c>
      <c r="D25" s="106">
        <v>10000</v>
      </c>
    </row>
    <row r="26" spans="1:4" ht="18.75">
      <c r="A26" s="58"/>
      <c r="B26" s="44">
        <v>5169</v>
      </c>
      <c r="C26" s="62" t="s">
        <v>167</v>
      </c>
      <c r="D26" s="106">
        <v>25000</v>
      </c>
    </row>
    <row r="27" spans="1:4" ht="18.75">
      <c r="A27" s="58"/>
      <c r="B27" s="44">
        <v>5021</v>
      </c>
      <c r="C27" s="62" t="s">
        <v>501</v>
      </c>
      <c r="D27" s="106">
        <v>3600</v>
      </c>
    </row>
    <row r="28" spans="1:4" ht="18.75">
      <c r="A28" s="58"/>
      <c r="B28" s="44">
        <v>5171</v>
      </c>
      <c r="C28" s="62" t="s">
        <v>168</v>
      </c>
      <c r="D28" s="106">
        <v>70000</v>
      </c>
    </row>
    <row r="29" spans="1:4" ht="18.75">
      <c r="A29" s="58"/>
      <c r="B29" s="44">
        <v>6121</v>
      </c>
      <c r="C29" s="62" t="s">
        <v>527</v>
      </c>
      <c r="D29" s="106">
        <v>200000</v>
      </c>
    </row>
    <row r="30" spans="1:4" ht="18.75">
      <c r="A30" s="58">
        <v>2333</v>
      </c>
      <c r="B30" s="44">
        <v>5171</v>
      </c>
      <c r="C30" s="62" t="s">
        <v>462</v>
      </c>
      <c r="D30" s="106">
        <v>300000</v>
      </c>
    </row>
    <row r="31" spans="1:4" ht="18.75">
      <c r="A31" s="58">
        <v>3314</v>
      </c>
      <c r="B31" s="44">
        <v>5021</v>
      </c>
      <c r="C31" s="62" t="s">
        <v>170</v>
      </c>
      <c r="D31" s="106">
        <v>7500</v>
      </c>
    </row>
    <row r="32" spans="1:4" ht="18.75">
      <c r="A32" s="58"/>
      <c r="B32" s="44">
        <v>5137</v>
      </c>
      <c r="C32" s="62" t="s">
        <v>398</v>
      </c>
      <c r="D32" s="106">
        <v>12000</v>
      </c>
    </row>
    <row r="33" spans="1:4" ht="18.75">
      <c r="A33" s="58">
        <v>3319</v>
      </c>
      <c r="B33" s="44">
        <v>5021</v>
      </c>
      <c r="C33" s="62" t="s">
        <v>213</v>
      </c>
      <c r="D33" s="106">
        <v>2000</v>
      </c>
    </row>
    <row r="34" spans="1:4" ht="18.75">
      <c r="A34" s="58">
        <v>3326</v>
      </c>
      <c r="B34" s="44">
        <v>5139</v>
      </c>
      <c r="C34" s="62" t="s">
        <v>172</v>
      </c>
      <c r="D34" s="106">
        <v>1000</v>
      </c>
    </row>
    <row r="35" spans="1:4" ht="18.75">
      <c r="A35" s="58">
        <v>3412</v>
      </c>
      <c r="B35" s="44">
        <v>5171</v>
      </c>
      <c r="C35" s="62" t="s">
        <v>506</v>
      </c>
      <c r="D35" s="106">
        <v>50000</v>
      </c>
    </row>
    <row r="36" spans="1:4" ht="18.75">
      <c r="A36" s="58"/>
      <c r="B36" s="44">
        <v>6121</v>
      </c>
      <c r="C36" s="62" t="s">
        <v>505</v>
      </c>
      <c r="D36" s="106">
        <v>650000</v>
      </c>
    </row>
    <row r="37" spans="1:4" ht="18.75">
      <c r="A37" s="58">
        <v>3429</v>
      </c>
      <c r="B37" s="44">
        <v>5139</v>
      </c>
      <c r="C37" s="62" t="s">
        <v>174</v>
      </c>
      <c r="D37" s="106">
        <v>5000</v>
      </c>
    </row>
    <row r="38" spans="1:4" ht="18.75">
      <c r="A38" s="58"/>
      <c r="B38" s="44">
        <v>5169</v>
      </c>
      <c r="C38" s="62" t="s">
        <v>502</v>
      </c>
      <c r="D38" s="106">
        <v>20000</v>
      </c>
    </row>
    <row r="39" spans="1:4" ht="18.75">
      <c r="A39" s="58"/>
      <c r="B39" s="44">
        <v>5175</v>
      </c>
      <c r="C39" s="62" t="s">
        <v>175</v>
      </c>
      <c r="D39" s="106">
        <v>5000</v>
      </c>
    </row>
    <row r="40" spans="1:4" ht="18.75">
      <c r="A40" s="58">
        <v>3612</v>
      </c>
      <c r="B40" s="44">
        <v>5171</v>
      </c>
      <c r="C40" s="62" t="s">
        <v>148</v>
      </c>
      <c r="D40" s="106">
        <v>50000</v>
      </c>
    </row>
    <row r="41" spans="1:4" ht="18.75">
      <c r="A41" s="58">
        <v>3631</v>
      </c>
      <c r="B41" s="44">
        <v>5154</v>
      </c>
      <c r="C41" s="62" t="s">
        <v>176</v>
      </c>
      <c r="D41" s="106">
        <v>20000</v>
      </c>
    </row>
    <row r="42" spans="1:4" ht="18.75">
      <c r="A42" s="58">
        <v>3721</v>
      </c>
      <c r="B42" s="44">
        <v>5169</v>
      </c>
      <c r="C42" s="62" t="s">
        <v>150</v>
      </c>
      <c r="D42" s="106">
        <v>6000</v>
      </c>
    </row>
    <row r="43" spans="1:4" ht="18.75">
      <c r="A43" s="58">
        <v>3722</v>
      </c>
      <c r="B43" s="44">
        <v>5169</v>
      </c>
      <c r="C43" s="62" t="s">
        <v>151</v>
      </c>
      <c r="D43" s="106">
        <v>60000</v>
      </c>
    </row>
    <row r="44" spans="1:4" ht="18.75">
      <c r="A44" s="58">
        <v>3723</v>
      </c>
      <c r="B44" s="44">
        <v>5169</v>
      </c>
      <c r="C44" s="62" t="s">
        <v>152</v>
      </c>
      <c r="D44" s="106">
        <v>30000</v>
      </c>
    </row>
    <row r="45" spans="1:4" ht="18.75">
      <c r="A45" s="58">
        <v>3745</v>
      </c>
      <c r="B45" s="44">
        <v>5021</v>
      </c>
      <c r="C45" s="62" t="s">
        <v>248</v>
      </c>
      <c r="D45" s="106">
        <v>10000</v>
      </c>
    </row>
    <row r="46" spans="1:4" ht="18.75">
      <c r="A46" s="58"/>
      <c r="B46" s="44">
        <v>5156</v>
      </c>
      <c r="C46" s="62" t="s">
        <v>249</v>
      </c>
      <c r="D46" s="106">
        <v>6000</v>
      </c>
    </row>
    <row r="47" spans="1:4" ht="18.75">
      <c r="A47" s="58"/>
      <c r="B47" s="44">
        <v>5169</v>
      </c>
      <c r="C47" s="62" t="s">
        <v>179</v>
      </c>
      <c r="D47" s="106">
        <v>20000</v>
      </c>
    </row>
    <row r="48" spans="1:4" ht="18.75">
      <c r="A48" s="58"/>
      <c r="B48" s="44">
        <v>5171</v>
      </c>
      <c r="C48" s="62" t="s">
        <v>503</v>
      </c>
      <c r="D48" s="106">
        <v>5000</v>
      </c>
    </row>
    <row r="49" spans="1:4" ht="18.75">
      <c r="A49" s="58"/>
      <c r="B49" s="44">
        <v>6121</v>
      </c>
      <c r="C49" s="62" t="s">
        <v>507</v>
      </c>
      <c r="D49" s="106">
        <v>60000</v>
      </c>
    </row>
    <row r="50" spans="1:4" ht="18.75">
      <c r="A50" s="58">
        <v>5512</v>
      </c>
      <c r="B50" s="44">
        <v>5137</v>
      </c>
      <c r="C50" s="62" t="s">
        <v>526</v>
      </c>
      <c r="D50" s="106">
        <v>10000</v>
      </c>
    </row>
    <row r="51" spans="1:4" ht="18.75">
      <c r="A51" s="58"/>
      <c r="B51" s="44">
        <v>5139</v>
      </c>
      <c r="C51" s="62" t="s">
        <v>180</v>
      </c>
      <c r="D51" s="106">
        <v>15000</v>
      </c>
    </row>
    <row r="52" spans="1:4" ht="18.75">
      <c r="A52" s="58"/>
      <c r="B52" s="44">
        <v>5153</v>
      </c>
      <c r="C52" s="62" t="s">
        <v>183</v>
      </c>
      <c r="D52" s="106">
        <v>35000</v>
      </c>
    </row>
    <row r="53" spans="1:4" ht="18.75">
      <c r="A53" s="58"/>
      <c r="B53" s="44">
        <v>5154</v>
      </c>
      <c r="C53" s="62" t="s">
        <v>217</v>
      </c>
      <c r="D53" s="106">
        <v>20000</v>
      </c>
    </row>
    <row r="54" spans="1:4" ht="18.75">
      <c r="A54" s="58"/>
      <c r="B54" s="44">
        <v>5156</v>
      </c>
      <c r="C54" s="62" t="s">
        <v>186</v>
      </c>
      <c r="D54" s="106">
        <v>2000</v>
      </c>
    </row>
    <row r="55" spans="1:6" ht="18.75">
      <c r="A55" s="58"/>
      <c r="B55" s="44">
        <v>5171</v>
      </c>
      <c r="C55" s="62" t="s">
        <v>503</v>
      </c>
      <c r="D55" s="106">
        <v>30000</v>
      </c>
      <c r="F55" s="50"/>
    </row>
    <row r="56" spans="1:6" ht="18.75">
      <c r="A56" s="58">
        <v>6112</v>
      </c>
      <c r="B56" s="44">
        <v>5023</v>
      </c>
      <c r="C56" s="63" t="s">
        <v>187</v>
      </c>
      <c r="D56" s="106">
        <v>210000</v>
      </c>
      <c r="F56" s="50"/>
    </row>
    <row r="57" spans="1:4" ht="18.75">
      <c r="A57" s="58"/>
      <c r="B57" s="44">
        <v>5032</v>
      </c>
      <c r="C57" s="63" t="s">
        <v>188</v>
      </c>
      <c r="D57" s="106">
        <v>19000</v>
      </c>
    </row>
    <row r="58" spans="1:6" ht="18.75">
      <c r="A58" s="58">
        <v>6171</v>
      </c>
      <c r="B58" s="44">
        <v>5021</v>
      </c>
      <c r="C58" s="63" t="s">
        <v>189</v>
      </c>
      <c r="D58" s="106">
        <v>60000</v>
      </c>
      <c r="E58" s="50"/>
      <c r="F58" s="50"/>
    </row>
    <row r="59" spans="1:6" ht="18.75">
      <c r="A59" s="59"/>
      <c r="B59" s="44">
        <v>5139</v>
      </c>
      <c r="C59" s="63" t="s">
        <v>190</v>
      </c>
      <c r="D59" s="106">
        <v>15000</v>
      </c>
      <c r="E59" s="50"/>
      <c r="F59" s="50"/>
    </row>
    <row r="60" spans="1:6" ht="18.75">
      <c r="A60" s="59"/>
      <c r="B60" s="44">
        <v>5154</v>
      </c>
      <c r="C60" s="63" t="s">
        <v>191</v>
      </c>
      <c r="D60" s="106">
        <v>10000</v>
      </c>
      <c r="E60" s="50"/>
      <c r="F60" s="50"/>
    </row>
    <row r="61" spans="1:6" ht="18.75">
      <c r="A61" s="59"/>
      <c r="B61" s="44">
        <v>5155</v>
      </c>
      <c r="C61" s="63" t="s">
        <v>192</v>
      </c>
      <c r="D61" s="106">
        <v>8000</v>
      </c>
      <c r="E61" s="50"/>
      <c r="F61" s="50"/>
    </row>
    <row r="62" spans="1:6" ht="18.75">
      <c r="A62" s="59"/>
      <c r="B62" s="44">
        <v>5161</v>
      </c>
      <c r="C62" s="63" t="s">
        <v>193</v>
      </c>
      <c r="D62" s="106">
        <v>2000</v>
      </c>
      <c r="E62" s="50"/>
      <c r="F62" s="50"/>
    </row>
    <row r="63" spans="1:6" ht="18.75">
      <c r="A63" s="59"/>
      <c r="B63" s="44">
        <v>5162</v>
      </c>
      <c r="C63" s="63" t="s">
        <v>194</v>
      </c>
      <c r="D63" s="106">
        <v>3000</v>
      </c>
      <c r="E63" s="50"/>
      <c r="F63" s="50"/>
    </row>
    <row r="64" spans="1:6" ht="18.75">
      <c r="A64" s="59"/>
      <c r="B64" s="44">
        <v>5163</v>
      </c>
      <c r="C64" s="63" t="s">
        <v>195</v>
      </c>
      <c r="D64" s="106">
        <v>14000</v>
      </c>
      <c r="E64" s="50"/>
      <c r="F64" s="50"/>
    </row>
    <row r="65" spans="1:6" ht="18.75">
      <c r="A65" s="59"/>
      <c r="B65" s="44">
        <v>5163</v>
      </c>
      <c r="C65" s="63" t="s">
        <v>196</v>
      </c>
      <c r="D65" s="106">
        <v>10000</v>
      </c>
      <c r="E65" s="50"/>
      <c r="F65" s="50"/>
    </row>
    <row r="66" spans="1:6" ht="18.75">
      <c r="A66" s="59"/>
      <c r="B66" s="44">
        <v>5169</v>
      </c>
      <c r="C66" s="63" t="s">
        <v>197</v>
      </c>
      <c r="D66" s="106">
        <v>30000</v>
      </c>
      <c r="E66" s="50"/>
      <c r="F66" s="50"/>
    </row>
    <row r="67" spans="1:6" ht="18.75">
      <c r="A67" s="59"/>
      <c r="B67" s="44">
        <v>5173</v>
      </c>
      <c r="C67" s="63" t="s">
        <v>504</v>
      </c>
      <c r="D67" s="106">
        <v>20000</v>
      </c>
      <c r="E67" s="50"/>
      <c r="F67" s="50"/>
    </row>
    <row r="68" spans="1:5" ht="18.75">
      <c r="A68" s="58"/>
      <c r="B68" s="44">
        <v>5329</v>
      </c>
      <c r="C68" s="63" t="s">
        <v>198</v>
      </c>
      <c r="D68" s="106">
        <v>8206</v>
      </c>
      <c r="E68" s="71"/>
    </row>
    <row r="69" spans="2:4" ht="18.75">
      <c r="B69" s="44"/>
      <c r="C69" s="62" t="s">
        <v>24</v>
      </c>
      <c r="D69" s="106">
        <f>SUM(D20:D68)</f>
        <v>2874306</v>
      </c>
    </row>
    <row r="70" spans="3:6" ht="28.5" customHeight="1">
      <c r="C70" s="2" t="s">
        <v>219</v>
      </c>
      <c r="D70" s="65">
        <f>SUM(D17-D69)</f>
        <v>-733206</v>
      </c>
      <c r="F70" s="50"/>
    </row>
    <row r="71" spans="3:6" ht="28.5" customHeight="1">
      <c r="C71" s="50"/>
      <c r="D71" s="65"/>
      <c r="F71" s="50"/>
    </row>
    <row r="72" spans="3:6" ht="28.5" customHeight="1">
      <c r="C72" s="50"/>
      <c r="D72" s="65"/>
      <c r="F72" s="50"/>
    </row>
    <row r="73" spans="3:6" ht="28.5" customHeight="1">
      <c r="C73" s="50"/>
      <c r="D73" s="65"/>
      <c r="F73" s="50"/>
    </row>
    <row r="74" spans="3:6" ht="28.5" customHeight="1">
      <c r="C74" s="50"/>
      <c r="D74" s="65"/>
      <c r="F74" s="50"/>
    </row>
    <row r="75" spans="3:4" ht="12.75">
      <c r="C75" s="50"/>
      <c r="D75" s="65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52">
      <selection activeCell="A52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0</v>
      </c>
    </row>
    <row r="3" spans="1:3" ht="19.5">
      <c r="A3" s="97" t="s">
        <v>368</v>
      </c>
      <c r="B3" s="108"/>
      <c r="C3" s="91">
        <v>0</v>
      </c>
    </row>
    <row r="4" spans="1:3" ht="18.75">
      <c r="A4" s="44"/>
      <c r="B4" s="8" t="s">
        <v>450</v>
      </c>
      <c r="C4" s="66">
        <v>0</v>
      </c>
    </row>
    <row r="5" spans="1:3" ht="18.75">
      <c r="A5" s="58"/>
      <c r="B5" s="62" t="s">
        <v>477</v>
      </c>
      <c r="C5" s="66">
        <v>0</v>
      </c>
    </row>
    <row r="6" spans="1:3" ht="19.5">
      <c r="A6" s="189" t="s">
        <v>257</v>
      </c>
      <c r="B6" s="190"/>
      <c r="C6" s="91">
        <f>SUM(C7:C11)</f>
        <v>17079</v>
      </c>
    </row>
    <row r="7" spans="1:3" ht="18.75">
      <c r="A7" s="44"/>
      <c r="B7" s="8" t="s">
        <v>438</v>
      </c>
      <c r="C7" s="106">
        <v>0</v>
      </c>
    </row>
    <row r="8" spans="1:3" ht="18.75">
      <c r="A8" s="44"/>
      <c r="B8" s="8" t="s">
        <v>261</v>
      </c>
      <c r="C8" s="106">
        <v>12979</v>
      </c>
    </row>
    <row r="9" spans="1:3" ht="18.75">
      <c r="A9" s="44"/>
      <c r="B9" s="8" t="s">
        <v>264</v>
      </c>
      <c r="C9" s="106">
        <v>3600</v>
      </c>
    </row>
    <row r="10" spans="1:3" ht="18.75">
      <c r="A10" s="44"/>
      <c r="B10" s="8" t="s">
        <v>259</v>
      </c>
      <c r="C10" s="106">
        <v>0</v>
      </c>
    </row>
    <row r="11" spans="1:3" ht="18.75">
      <c r="A11" s="44"/>
      <c r="B11" s="8" t="s">
        <v>477</v>
      </c>
      <c r="C11" s="66">
        <v>500</v>
      </c>
    </row>
    <row r="12" spans="1:3" ht="19.5">
      <c r="A12" s="185" t="s">
        <v>143</v>
      </c>
      <c r="B12" s="186"/>
      <c r="C12" s="91">
        <f>SUM(C13:C14)</f>
        <v>1670</v>
      </c>
    </row>
    <row r="13" spans="1:3" ht="18.75">
      <c r="A13" s="44"/>
      <c r="B13" s="8" t="s">
        <v>264</v>
      </c>
      <c r="C13" s="66">
        <v>1670</v>
      </c>
    </row>
    <row r="14" spans="1:3" ht="18.75">
      <c r="A14" s="44"/>
      <c r="B14" s="8" t="s">
        <v>337</v>
      </c>
      <c r="C14" s="66">
        <v>0</v>
      </c>
    </row>
    <row r="15" spans="1:3" ht="19.5">
      <c r="A15" s="97" t="s">
        <v>268</v>
      </c>
      <c r="B15" s="108"/>
      <c r="C15" s="91">
        <f>SUM(C16:C17)</f>
        <v>2000</v>
      </c>
    </row>
    <row r="16" spans="1:3" ht="18.75">
      <c r="A16" s="44"/>
      <c r="B16" s="8" t="s">
        <v>440</v>
      </c>
      <c r="C16" s="66">
        <v>0</v>
      </c>
    </row>
    <row r="17" spans="1:3" ht="18.75">
      <c r="A17" s="44"/>
      <c r="B17" s="8" t="s">
        <v>264</v>
      </c>
      <c r="C17" s="66">
        <v>2000</v>
      </c>
    </row>
    <row r="18" spans="1:3" ht="19.5">
      <c r="A18" s="185" t="s">
        <v>492</v>
      </c>
      <c r="B18" s="186"/>
      <c r="C18" s="91">
        <f>SUM(C19:C19)</f>
        <v>0</v>
      </c>
    </row>
    <row r="19" spans="1:3" ht="19.5">
      <c r="A19" s="97"/>
      <c r="B19" s="8" t="s">
        <v>444</v>
      </c>
      <c r="C19" s="66">
        <v>0</v>
      </c>
    </row>
    <row r="20" spans="1:3" ht="19.5">
      <c r="A20" s="185" t="s">
        <v>494</v>
      </c>
      <c r="B20" s="186"/>
      <c r="C20" s="91">
        <f>SUM(C21:C23)</f>
        <v>2312</v>
      </c>
    </row>
    <row r="21" spans="1:3" ht="19.5">
      <c r="A21" s="97"/>
      <c r="B21" s="8" t="s">
        <v>496</v>
      </c>
      <c r="C21" s="66">
        <v>0</v>
      </c>
    </row>
    <row r="22" spans="1:9" ht="19.5">
      <c r="A22" s="97"/>
      <c r="B22" s="8" t="s">
        <v>495</v>
      </c>
      <c r="C22" s="66">
        <v>0</v>
      </c>
      <c r="G22" s="94"/>
      <c r="H22" s="94"/>
      <c r="I22" s="94"/>
    </row>
    <row r="23" spans="1:9" ht="19.5">
      <c r="A23" s="97"/>
      <c r="B23" s="8" t="s">
        <v>435</v>
      </c>
      <c r="C23" s="66">
        <v>2312</v>
      </c>
      <c r="G23" s="94"/>
      <c r="H23" s="94"/>
      <c r="I23" s="94"/>
    </row>
    <row r="24" spans="1:9" ht="19.5">
      <c r="A24" s="185" t="s">
        <v>148</v>
      </c>
      <c r="B24" s="185"/>
      <c r="C24" s="91">
        <f>SUM(C25:C27)</f>
        <v>0</v>
      </c>
      <c r="G24" s="94"/>
      <c r="H24" s="94"/>
      <c r="I24" s="94"/>
    </row>
    <row r="25" spans="1:9" ht="19.5">
      <c r="A25" s="97"/>
      <c r="B25" s="119" t="s">
        <v>542</v>
      </c>
      <c r="C25" s="66">
        <v>0</v>
      </c>
      <c r="G25" s="94"/>
      <c r="H25" s="94"/>
      <c r="I25" s="94"/>
    </row>
    <row r="26" spans="1:9" ht="19.5">
      <c r="A26" s="97"/>
      <c r="B26" s="119" t="s">
        <v>541</v>
      </c>
      <c r="C26" s="66">
        <v>0</v>
      </c>
      <c r="G26" s="94"/>
      <c r="H26" s="94"/>
      <c r="I26" s="94"/>
    </row>
    <row r="27" spans="1:9" ht="19.5">
      <c r="A27" s="97"/>
      <c r="B27" s="119" t="s">
        <v>534</v>
      </c>
      <c r="C27" s="66">
        <v>0</v>
      </c>
      <c r="G27" s="94"/>
      <c r="H27" s="94"/>
      <c r="I27" s="94"/>
    </row>
    <row r="28" spans="1:9" ht="19.5">
      <c r="A28" s="185" t="s">
        <v>291</v>
      </c>
      <c r="B28" s="185"/>
      <c r="C28" s="91">
        <f>SUM(C29:C31)</f>
        <v>5124</v>
      </c>
      <c r="G28" s="94"/>
      <c r="H28" s="94"/>
      <c r="I28" s="94"/>
    </row>
    <row r="29" spans="1:9" ht="19.5">
      <c r="A29" s="97"/>
      <c r="B29" s="8" t="s">
        <v>440</v>
      </c>
      <c r="C29" s="66">
        <v>152</v>
      </c>
      <c r="G29" s="94"/>
      <c r="H29" s="94"/>
      <c r="I29" s="94"/>
    </row>
    <row r="30" spans="1:9" ht="19.5">
      <c r="A30" s="97"/>
      <c r="B30" s="8" t="s">
        <v>261</v>
      </c>
      <c r="C30" s="66">
        <v>2544</v>
      </c>
      <c r="G30" s="94"/>
      <c r="H30" s="94"/>
      <c r="I30" s="94"/>
    </row>
    <row r="31" spans="1:9" ht="19.5">
      <c r="A31" s="97"/>
      <c r="B31" s="8" t="s">
        <v>477</v>
      </c>
      <c r="C31" s="66">
        <v>2428</v>
      </c>
      <c r="G31" s="94"/>
      <c r="H31" s="94"/>
      <c r="I31" s="94"/>
    </row>
    <row r="32" spans="1:9" ht="19.5">
      <c r="A32" s="185" t="s">
        <v>150</v>
      </c>
      <c r="B32" s="186"/>
      <c r="C32" s="91">
        <v>0</v>
      </c>
      <c r="G32" s="94"/>
      <c r="H32" s="94"/>
      <c r="I32" s="94"/>
    </row>
    <row r="33" spans="1:9" ht="19.5">
      <c r="A33" s="185" t="s">
        <v>338</v>
      </c>
      <c r="B33" s="186"/>
      <c r="C33" s="91">
        <v>15444</v>
      </c>
      <c r="G33" s="94"/>
      <c r="H33" s="94"/>
      <c r="I33" s="94"/>
    </row>
    <row r="34" spans="1:9" ht="19.5">
      <c r="A34" s="185" t="s">
        <v>470</v>
      </c>
      <c r="B34" s="186"/>
      <c r="C34" s="91">
        <v>5841</v>
      </c>
      <c r="G34" s="94"/>
      <c r="H34" s="94"/>
      <c r="I34" s="94"/>
    </row>
    <row r="35" spans="1:3" ht="19.5">
      <c r="A35" s="185" t="s">
        <v>153</v>
      </c>
      <c r="B35" s="186"/>
      <c r="C35" s="91">
        <f>SUM(C36:C41)</f>
        <v>0</v>
      </c>
    </row>
    <row r="36" spans="1:3" ht="19.5">
      <c r="A36" s="97"/>
      <c r="B36" s="8" t="s">
        <v>264</v>
      </c>
      <c r="C36" s="66">
        <v>0</v>
      </c>
    </row>
    <row r="37" spans="1:3" ht="19.5">
      <c r="A37" s="97"/>
      <c r="B37" s="8" t="s">
        <v>497</v>
      </c>
      <c r="C37" s="66">
        <v>0</v>
      </c>
    </row>
    <row r="38" spans="1:3" ht="19.5">
      <c r="A38" s="97"/>
      <c r="B38" s="8" t="s">
        <v>487</v>
      </c>
      <c r="C38" s="66">
        <v>0</v>
      </c>
    </row>
    <row r="39" spans="1:3" ht="19.5">
      <c r="A39" s="97"/>
      <c r="B39" s="8" t="s">
        <v>443</v>
      </c>
      <c r="C39" s="66">
        <v>0</v>
      </c>
    </row>
    <row r="40" spans="1:3" ht="19.5">
      <c r="A40" s="97"/>
      <c r="B40" s="8" t="s">
        <v>478</v>
      </c>
      <c r="C40" s="66">
        <v>0</v>
      </c>
    </row>
    <row r="41" spans="1:3" ht="19.5">
      <c r="A41" s="97"/>
      <c r="B41" s="8" t="s">
        <v>477</v>
      </c>
      <c r="C41" s="66">
        <v>0</v>
      </c>
    </row>
    <row r="42" spans="1:3" ht="19.5">
      <c r="A42" s="185" t="s">
        <v>313</v>
      </c>
      <c r="B42" s="186"/>
      <c r="C42" s="91">
        <f>SUM(C43:C48)</f>
        <v>17700</v>
      </c>
    </row>
    <row r="43" spans="1:3" ht="19.5">
      <c r="A43" s="97"/>
      <c r="B43" s="8" t="s">
        <v>543</v>
      </c>
      <c r="C43" s="106">
        <v>3331</v>
      </c>
    </row>
    <row r="44" spans="1:3" ht="18.75">
      <c r="A44" s="44"/>
      <c r="B44" s="8" t="s">
        <v>316</v>
      </c>
      <c r="C44" s="106">
        <v>6900</v>
      </c>
    </row>
    <row r="45" spans="1:3" ht="18.75">
      <c r="A45" s="44"/>
      <c r="B45" s="8" t="s">
        <v>317</v>
      </c>
      <c r="C45" s="106">
        <v>7469</v>
      </c>
    </row>
    <row r="46" spans="1:3" ht="18.75">
      <c r="A46" s="44"/>
      <c r="B46" s="8" t="s">
        <v>544</v>
      </c>
      <c r="C46" s="106">
        <v>0</v>
      </c>
    </row>
    <row r="47" spans="1:3" ht="18.75">
      <c r="A47" s="44"/>
      <c r="B47" s="8" t="s">
        <v>380</v>
      </c>
      <c r="C47" s="106">
        <v>0</v>
      </c>
    </row>
    <row r="48" spans="1:3" ht="18.75">
      <c r="A48" s="44"/>
      <c r="B48" s="8" t="s">
        <v>447</v>
      </c>
      <c r="C48" s="106">
        <v>0</v>
      </c>
    </row>
    <row r="49" spans="1:5" ht="19.5">
      <c r="A49" s="185" t="s">
        <v>187</v>
      </c>
      <c r="B49" s="186"/>
      <c r="C49" s="91">
        <v>50991</v>
      </c>
      <c r="E49" s="50"/>
    </row>
    <row r="50" spans="1:5" ht="19.5">
      <c r="A50" s="185" t="s">
        <v>474</v>
      </c>
      <c r="B50" s="186"/>
      <c r="C50" s="91">
        <v>20251</v>
      </c>
      <c r="E50" s="50"/>
    </row>
    <row r="51" spans="1:3" ht="19.5">
      <c r="A51" s="185" t="s">
        <v>324</v>
      </c>
      <c r="B51" s="186"/>
      <c r="C51" s="91">
        <f>SUM(C52:C65)</f>
        <v>48332.6</v>
      </c>
    </row>
    <row r="52" spans="1:3" ht="19.5">
      <c r="A52" s="97"/>
      <c r="B52" s="8" t="s">
        <v>482</v>
      </c>
      <c r="C52" s="106">
        <v>5330</v>
      </c>
    </row>
    <row r="53" spans="1:3" ht="19.5">
      <c r="A53" s="97"/>
      <c r="B53" s="8" t="s">
        <v>264</v>
      </c>
      <c r="C53" s="106">
        <v>18750</v>
      </c>
    </row>
    <row r="54" spans="1:5" ht="18.75">
      <c r="A54" s="44"/>
      <c r="B54" s="8" t="s">
        <v>325</v>
      </c>
      <c r="C54" s="106">
        <v>903</v>
      </c>
      <c r="D54" s="50"/>
      <c r="E54" s="50"/>
    </row>
    <row r="55" spans="1:5" ht="18.75">
      <c r="A55" s="44"/>
      <c r="B55" s="8" t="s">
        <v>328</v>
      </c>
      <c r="C55" s="106">
        <v>904</v>
      </c>
      <c r="D55" s="50"/>
      <c r="E55" s="50"/>
    </row>
    <row r="56" spans="1:9" ht="18.75">
      <c r="A56" s="44"/>
      <c r="B56" s="8" t="s">
        <v>392</v>
      </c>
      <c r="C56" s="106">
        <v>0</v>
      </c>
      <c r="D56" s="50"/>
      <c r="E56" s="50"/>
      <c r="I56" s="71"/>
    </row>
    <row r="57" spans="1:5" ht="18.75">
      <c r="A57" s="44"/>
      <c r="B57" s="8" t="s">
        <v>285</v>
      </c>
      <c r="C57" s="106">
        <v>419</v>
      </c>
      <c r="D57" s="50"/>
      <c r="E57" s="50"/>
    </row>
    <row r="58" spans="1:5" ht="18.75">
      <c r="A58" s="44"/>
      <c r="B58" s="8" t="s">
        <v>455</v>
      </c>
      <c r="C58" s="106">
        <v>500</v>
      </c>
      <c r="D58" s="50"/>
      <c r="E58" s="50"/>
    </row>
    <row r="59" spans="1:5" ht="18.75">
      <c r="A59" s="44"/>
      <c r="B59" s="8" t="s">
        <v>332</v>
      </c>
      <c r="C59" s="106">
        <v>1674.6</v>
      </c>
      <c r="D59" s="50"/>
      <c r="E59" s="50"/>
    </row>
    <row r="60" spans="1:5" ht="18.75">
      <c r="A60" s="44"/>
      <c r="B60" s="8" t="s">
        <v>454</v>
      </c>
      <c r="C60" s="106">
        <v>0</v>
      </c>
      <c r="D60" s="50"/>
      <c r="E60" s="50"/>
    </row>
    <row r="61" spans="1:5" ht="18.75">
      <c r="A61" s="44"/>
      <c r="B61" s="8" t="s">
        <v>333</v>
      </c>
      <c r="C61" s="106">
        <v>16563</v>
      </c>
      <c r="D61" s="50"/>
      <c r="E61" s="50"/>
    </row>
    <row r="62" spans="1:5" ht="18.75">
      <c r="A62" s="44"/>
      <c r="B62" s="8" t="s">
        <v>434</v>
      </c>
      <c r="C62" s="106">
        <v>2851</v>
      </c>
      <c r="D62" s="50"/>
      <c r="E62" s="50"/>
    </row>
    <row r="63" spans="1:5" ht="18.75">
      <c r="A63" s="44"/>
      <c r="B63" s="10" t="s">
        <v>334</v>
      </c>
      <c r="C63" s="106">
        <v>348</v>
      </c>
      <c r="D63" s="50"/>
      <c r="E63" s="50"/>
    </row>
    <row r="64" spans="1:5" ht="18.75">
      <c r="A64" s="44"/>
      <c r="B64" s="10" t="s">
        <v>481</v>
      </c>
      <c r="C64" s="106">
        <v>90</v>
      </c>
      <c r="D64" s="50"/>
      <c r="E64" s="50"/>
    </row>
    <row r="65" spans="1:5" ht="18.75">
      <c r="A65" s="44"/>
      <c r="B65" s="10" t="s">
        <v>335</v>
      </c>
      <c r="C65" s="106">
        <v>0</v>
      </c>
      <c r="D65" s="50"/>
      <c r="E65" s="50"/>
    </row>
    <row r="66" spans="1:4" ht="19.5">
      <c r="A66" s="185" t="s">
        <v>24</v>
      </c>
      <c r="B66" s="186"/>
      <c r="C66" s="91">
        <f>SUM(C2+C3+C6+C12+C15+C18+C20+C28+C32+C33+C34+C35+C42+C49+C50+C51+C24)</f>
        <v>186744.6</v>
      </c>
      <c r="D66" s="71"/>
    </row>
    <row r="67" spans="2:6" ht="177" customHeight="1">
      <c r="B67" s="50"/>
      <c r="C67" s="65"/>
      <c r="E67" s="50"/>
      <c r="F67" s="71"/>
    </row>
    <row r="68" spans="1:5" ht="28.5" customHeight="1">
      <c r="A68" s="44"/>
      <c r="B68" s="110" t="s">
        <v>342</v>
      </c>
      <c r="C68" s="109" t="s">
        <v>165</v>
      </c>
      <c r="E68" s="50"/>
    </row>
    <row r="69" spans="1:6" ht="28.5" customHeight="1">
      <c r="A69" s="185" t="s">
        <v>343</v>
      </c>
      <c r="B69" s="186"/>
      <c r="C69" s="91">
        <f>SUM(F77)</f>
        <v>324908.69</v>
      </c>
      <c r="E69" s="50"/>
      <c r="F69" s="2">
        <v>80523.65</v>
      </c>
    </row>
    <row r="70" spans="1:6" ht="28.5" customHeight="1">
      <c r="A70" s="185" t="s">
        <v>381</v>
      </c>
      <c r="B70" s="186"/>
      <c r="C70" s="91">
        <v>0</v>
      </c>
      <c r="E70" s="50"/>
      <c r="F70" s="2">
        <v>2078.27</v>
      </c>
    </row>
    <row r="71" spans="1:6" ht="28.5" customHeight="1">
      <c r="A71" s="185" t="s">
        <v>130</v>
      </c>
      <c r="B71" s="186"/>
      <c r="C71" s="91">
        <v>0</v>
      </c>
      <c r="E71" s="50"/>
      <c r="F71" s="2">
        <v>6483.19</v>
      </c>
    </row>
    <row r="72" spans="1:6" ht="28.5" customHeight="1">
      <c r="A72" s="185" t="s">
        <v>346</v>
      </c>
      <c r="B72" s="186"/>
      <c r="C72" s="91">
        <v>0</v>
      </c>
      <c r="E72" s="50"/>
      <c r="F72" s="2">
        <v>61747.8</v>
      </c>
    </row>
    <row r="73" spans="1:6" ht="28.5" customHeight="1">
      <c r="A73" s="185" t="s">
        <v>136</v>
      </c>
      <c r="B73" s="186"/>
      <c r="C73" s="91">
        <v>0</v>
      </c>
      <c r="E73" s="50"/>
      <c r="F73" s="2">
        <v>171957.67</v>
      </c>
    </row>
    <row r="74" spans="1:6" ht="28.5" customHeight="1">
      <c r="A74" s="185" t="s">
        <v>539</v>
      </c>
      <c r="B74" s="186"/>
      <c r="C74" s="91">
        <v>20000</v>
      </c>
      <c r="E74" s="50"/>
      <c r="F74" s="2">
        <v>2118.11</v>
      </c>
    </row>
    <row r="75" spans="1:6" ht="28.5" customHeight="1">
      <c r="A75" s="185" t="s">
        <v>132</v>
      </c>
      <c r="B75" s="186"/>
      <c r="C75" s="91">
        <v>0</v>
      </c>
      <c r="E75" s="50"/>
      <c r="F75" s="2">
        <v>0</v>
      </c>
    </row>
    <row r="76" spans="1:6" ht="28.5" customHeight="1">
      <c r="A76" s="185" t="s">
        <v>490</v>
      </c>
      <c r="B76" s="186"/>
      <c r="C76" s="91">
        <v>0</v>
      </c>
      <c r="E76" s="50"/>
      <c r="F76" s="2">
        <v>0</v>
      </c>
    </row>
    <row r="77" spans="1:6" ht="28.5" customHeight="1">
      <c r="A77" s="185" t="s">
        <v>352</v>
      </c>
      <c r="B77" s="186"/>
      <c r="C77" s="91">
        <v>210070</v>
      </c>
      <c r="E77" s="50"/>
      <c r="F77" s="2">
        <f>SUM(F69:F76)</f>
        <v>324908.69</v>
      </c>
    </row>
    <row r="78" spans="1:5" ht="28.5" customHeight="1">
      <c r="A78" s="185" t="s">
        <v>131</v>
      </c>
      <c r="B78" s="186"/>
      <c r="C78" s="91">
        <v>0</v>
      </c>
      <c r="E78" s="50"/>
    </row>
    <row r="79" spans="1:5" ht="28.5" customHeight="1">
      <c r="A79" s="185" t="s">
        <v>499</v>
      </c>
      <c r="B79" s="186"/>
      <c r="C79" s="91">
        <v>600</v>
      </c>
      <c r="E79" s="50"/>
    </row>
    <row r="80" spans="1:5" ht="28.5" customHeight="1">
      <c r="A80" s="185" t="s">
        <v>357</v>
      </c>
      <c r="B80" s="186"/>
      <c r="C80" s="91">
        <v>30126</v>
      </c>
      <c r="E80" s="50"/>
    </row>
    <row r="81" spans="1:3" ht="19.5">
      <c r="A81" s="185" t="s">
        <v>358</v>
      </c>
      <c r="B81" s="186"/>
      <c r="C81" s="91">
        <v>0</v>
      </c>
    </row>
    <row r="82" spans="1:3" ht="19.5">
      <c r="A82" s="185" t="s">
        <v>484</v>
      </c>
      <c r="B82" s="186"/>
      <c r="C82" s="91">
        <v>3996.5</v>
      </c>
    </row>
    <row r="83" spans="1:3" ht="19.5">
      <c r="A83" s="185" t="s">
        <v>459</v>
      </c>
      <c r="B83" s="186"/>
      <c r="C83" s="91">
        <v>92.32</v>
      </c>
    </row>
    <row r="84" spans="1:3" ht="19.5">
      <c r="A84" s="185" t="s">
        <v>24</v>
      </c>
      <c r="B84" s="186"/>
      <c r="C84" s="91">
        <f>SUM(C69:C83)</f>
        <v>589793.5099999999</v>
      </c>
    </row>
    <row r="86" ht="12.75">
      <c r="C86" s="71"/>
    </row>
  </sheetData>
  <sheetProtection/>
  <mergeCells count="32">
    <mergeCell ref="A2:B2"/>
    <mergeCell ref="A6:B6"/>
    <mergeCell ref="A12:B12"/>
    <mergeCell ref="A18:B18"/>
    <mergeCell ref="A20:B20"/>
    <mergeCell ref="A24:B24"/>
    <mergeCell ref="A28:B28"/>
    <mergeCell ref="A32:B32"/>
    <mergeCell ref="A33:B33"/>
    <mergeCell ref="A34:B34"/>
    <mergeCell ref="A35:B35"/>
    <mergeCell ref="A42:B42"/>
    <mergeCell ref="A49:B49"/>
    <mergeCell ref="A50:B50"/>
    <mergeCell ref="A51:B51"/>
    <mergeCell ref="A66:B66"/>
    <mergeCell ref="A69:B69"/>
    <mergeCell ref="A70:B70"/>
    <mergeCell ref="A71:B71"/>
    <mergeCell ref="A72:B72"/>
    <mergeCell ref="A73:B73"/>
    <mergeCell ref="A74:B74"/>
    <mergeCell ref="A75:B75"/>
    <mergeCell ref="A76:B76"/>
    <mergeCell ref="A83:B83"/>
    <mergeCell ref="A84:B84"/>
    <mergeCell ref="A77:B77"/>
    <mergeCell ref="A78:B78"/>
    <mergeCell ref="A79:B79"/>
    <mergeCell ref="A80:B80"/>
    <mergeCell ref="A81:B81"/>
    <mergeCell ref="A82:B8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77">
      <selection activeCell="A77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0</v>
      </c>
    </row>
    <row r="3" spans="1:3" ht="19.5">
      <c r="A3" s="97" t="s">
        <v>368</v>
      </c>
      <c r="B3" s="108"/>
      <c r="C3" s="91">
        <f>SUM(C4:C5)</f>
        <v>58672</v>
      </c>
    </row>
    <row r="4" spans="1:3" ht="18.75">
      <c r="A4" s="44"/>
      <c r="B4" s="8" t="s">
        <v>450</v>
      </c>
      <c r="C4" s="66">
        <v>0</v>
      </c>
    </row>
    <row r="5" spans="1:3" ht="18.75">
      <c r="A5" s="58"/>
      <c r="B5" s="62" t="s">
        <v>477</v>
      </c>
      <c r="C5" s="66">
        <v>58672</v>
      </c>
    </row>
    <row r="6" spans="1:3" ht="19.5">
      <c r="A6" s="189" t="s">
        <v>257</v>
      </c>
      <c r="B6" s="190"/>
      <c r="C6" s="91">
        <f>SUM(C7:C13)</f>
        <v>191786</v>
      </c>
    </row>
    <row r="7" spans="1:3" ht="18.75">
      <c r="A7" s="44"/>
      <c r="B7" s="8" t="s">
        <v>438</v>
      </c>
      <c r="C7" s="106">
        <v>100</v>
      </c>
    </row>
    <row r="8" spans="1:3" ht="18.75">
      <c r="A8" s="44"/>
      <c r="B8" s="8" t="s">
        <v>440</v>
      </c>
      <c r="C8" s="106">
        <v>763</v>
      </c>
    </row>
    <row r="9" spans="1:3" ht="18.75">
      <c r="A9" s="44"/>
      <c r="B9" s="8" t="s">
        <v>261</v>
      </c>
      <c r="C9" s="106">
        <v>19159</v>
      </c>
    </row>
    <row r="10" spans="1:3" ht="18.75">
      <c r="A10" s="44"/>
      <c r="B10" s="8" t="s">
        <v>264</v>
      </c>
      <c r="C10" s="106">
        <v>3600</v>
      </c>
    </row>
    <row r="11" spans="1:3" ht="18.75">
      <c r="A11" s="44"/>
      <c r="B11" s="8" t="s">
        <v>259</v>
      </c>
      <c r="C11" s="106">
        <v>16261</v>
      </c>
    </row>
    <row r="12" spans="1:3" ht="18.75">
      <c r="A12" s="44"/>
      <c r="B12" s="8" t="s">
        <v>545</v>
      </c>
      <c r="C12" s="106">
        <v>151403</v>
      </c>
    </row>
    <row r="13" spans="1:3" ht="18.75">
      <c r="A13" s="44"/>
      <c r="B13" s="8" t="s">
        <v>477</v>
      </c>
      <c r="C13" s="66">
        <v>500</v>
      </c>
    </row>
    <row r="14" spans="1:3" ht="19.5">
      <c r="A14" s="185" t="s">
        <v>143</v>
      </c>
      <c r="B14" s="186"/>
      <c r="C14" s="91">
        <f>SUM(C15:C16)</f>
        <v>3560</v>
      </c>
    </row>
    <row r="15" spans="1:3" ht="18.75">
      <c r="A15" s="44"/>
      <c r="B15" s="8" t="s">
        <v>264</v>
      </c>
      <c r="C15" s="66">
        <v>3560</v>
      </c>
    </row>
    <row r="16" spans="1:3" ht="18.75">
      <c r="A16" s="44"/>
      <c r="B16" s="8" t="s">
        <v>337</v>
      </c>
      <c r="C16" s="66">
        <v>0</v>
      </c>
    </row>
    <row r="17" spans="1:3" ht="19.5">
      <c r="A17" s="97" t="s">
        <v>268</v>
      </c>
      <c r="B17" s="108"/>
      <c r="C17" s="91">
        <f>SUM(C18:C19)</f>
        <v>2000</v>
      </c>
    </row>
    <row r="18" spans="1:3" ht="18.75">
      <c r="A18" s="44"/>
      <c r="B18" s="8" t="s">
        <v>440</v>
      </c>
      <c r="C18" s="66">
        <v>0</v>
      </c>
    </row>
    <row r="19" spans="1:3" ht="18.75">
      <c r="A19" s="44"/>
      <c r="B19" s="8" t="s">
        <v>264</v>
      </c>
      <c r="C19" s="66">
        <v>2000</v>
      </c>
    </row>
    <row r="20" spans="1:3" ht="19.5">
      <c r="A20" s="185" t="s">
        <v>492</v>
      </c>
      <c r="B20" s="186"/>
      <c r="C20" s="91">
        <f>SUM(C21:C21)</f>
        <v>1050</v>
      </c>
    </row>
    <row r="21" spans="1:3" ht="19.5">
      <c r="A21" s="97"/>
      <c r="B21" s="8" t="s">
        <v>444</v>
      </c>
      <c r="C21" s="66">
        <v>1050</v>
      </c>
    </row>
    <row r="22" spans="1:3" ht="19.5">
      <c r="A22" s="185" t="s">
        <v>494</v>
      </c>
      <c r="B22" s="186"/>
      <c r="C22" s="91">
        <f>SUM(C23:C25)</f>
        <v>2312</v>
      </c>
    </row>
    <row r="23" spans="1:3" ht="19.5">
      <c r="A23" s="97"/>
      <c r="B23" s="8" t="s">
        <v>496</v>
      </c>
      <c r="C23" s="66">
        <v>0</v>
      </c>
    </row>
    <row r="24" spans="1:9" ht="19.5">
      <c r="A24" s="97"/>
      <c r="B24" s="8" t="s">
        <v>495</v>
      </c>
      <c r="C24" s="66">
        <v>0</v>
      </c>
      <c r="G24" s="94"/>
      <c r="H24" s="94"/>
      <c r="I24" s="94"/>
    </row>
    <row r="25" spans="1:9" ht="19.5">
      <c r="A25" s="97"/>
      <c r="B25" s="8" t="s">
        <v>435</v>
      </c>
      <c r="C25" s="66">
        <v>2312</v>
      </c>
      <c r="G25" s="94"/>
      <c r="H25" s="94"/>
      <c r="I25" s="94"/>
    </row>
    <row r="26" spans="1:9" ht="19.5">
      <c r="A26" s="185" t="s">
        <v>148</v>
      </c>
      <c r="B26" s="185"/>
      <c r="C26" s="91">
        <f>SUM(C27:C29)</f>
        <v>14791</v>
      </c>
      <c r="G26" s="94"/>
      <c r="H26" s="94"/>
      <c r="I26" s="94"/>
    </row>
    <row r="27" spans="1:9" ht="19.5">
      <c r="A27" s="97"/>
      <c r="B27" s="119" t="s">
        <v>542</v>
      </c>
      <c r="C27" s="66">
        <v>0</v>
      </c>
      <c r="G27" s="94"/>
      <c r="H27" s="94"/>
      <c r="I27" s="94"/>
    </row>
    <row r="28" spans="1:9" ht="19.5">
      <c r="A28" s="97"/>
      <c r="B28" s="119" t="s">
        <v>541</v>
      </c>
      <c r="C28" s="66">
        <v>14791</v>
      </c>
      <c r="G28" s="94"/>
      <c r="H28" s="94"/>
      <c r="I28" s="94"/>
    </row>
    <row r="29" spans="1:9" ht="19.5">
      <c r="A29" s="97"/>
      <c r="B29" s="119" t="s">
        <v>534</v>
      </c>
      <c r="C29" s="66">
        <v>0</v>
      </c>
      <c r="G29" s="94"/>
      <c r="H29" s="94"/>
      <c r="I29" s="94"/>
    </row>
    <row r="30" spans="1:9" ht="19.5">
      <c r="A30" s="185" t="s">
        <v>291</v>
      </c>
      <c r="B30" s="185"/>
      <c r="C30" s="91">
        <f>SUM(C31:C33)</f>
        <v>8004</v>
      </c>
      <c r="G30" s="94"/>
      <c r="H30" s="94"/>
      <c r="I30" s="94"/>
    </row>
    <row r="31" spans="1:9" ht="19.5">
      <c r="A31" s="97"/>
      <c r="B31" s="8" t="s">
        <v>440</v>
      </c>
      <c r="C31" s="66">
        <v>152</v>
      </c>
      <c r="G31" s="94"/>
      <c r="H31" s="94"/>
      <c r="I31" s="94"/>
    </row>
    <row r="32" spans="1:9" ht="19.5">
      <c r="A32" s="97"/>
      <c r="B32" s="8" t="s">
        <v>261</v>
      </c>
      <c r="C32" s="66">
        <v>5424</v>
      </c>
      <c r="G32" s="94"/>
      <c r="H32" s="94"/>
      <c r="I32" s="94"/>
    </row>
    <row r="33" spans="1:9" ht="19.5">
      <c r="A33" s="97"/>
      <c r="B33" s="8" t="s">
        <v>477</v>
      </c>
      <c r="C33" s="66">
        <v>2428</v>
      </c>
      <c r="G33" s="94"/>
      <c r="H33" s="94"/>
      <c r="I33" s="94"/>
    </row>
    <row r="34" spans="1:9" ht="19.5">
      <c r="A34" s="185" t="s">
        <v>150</v>
      </c>
      <c r="B34" s="186"/>
      <c r="C34" s="91">
        <v>3443</v>
      </c>
      <c r="G34" s="94"/>
      <c r="H34" s="94"/>
      <c r="I34" s="94"/>
    </row>
    <row r="35" spans="1:9" ht="19.5">
      <c r="A35" s="185" t="s">
        <v>338</v>
      </c>
      <c r="B35" s="186"/>
      <c r="C35" s="91">
        <v>33811</v>
      </c>
      <c r="G35" s="94"/>
      <c r="H35" s="94"/>
      <c r="I35" s="94"/>
    </row>
    <row r="36" spans="1:9" ht="19.5">
      <c r="A36" s="185" t="s">
        <v>470</v>
      </c>
      <c r="B36" s="186"/>
      <c r="C36" s="91">
        <v>13398</v>
      </c>
      <c r="G36" s="94"/>
      <c r="H36" s="94"/>
      <c r="I36" s="94"/>
    </row>
    <row r="37" spans="1:3" ht="19.5">
      <c r="A37" s="185" t="s">
        <v>153</v>
      </c>
      <c r="B37" s="186"/>
      <c r="C37" s="91">
        <f>SUM(C38:C43)</f>
        <v>24133</v>
      </c>
    </row>
    <row r="38" spans="1:3" ht="19.5">
      <c r="A38" s="97"/>
      <c r="B38" s="8" t="s">
        <v>264</v>
      </c>
      <c r="C38" s="66">
        <v>4575</v>
      </c>
    </row>
    <row r="39" spans="1:3" ht="19.5">
      <c r="A39" s="97"/>
      <c r="B39" s="8" t="s">
        <v>546</v>
      </c>
      <c r="C39" s="66">
        <v>8197</v>
      </c>
    </row>
    <row r="40" spans="1:3" ht="19.5">
      <c r="A40" s="97"/>
      <c r="B40" s="8" t="s">
        <v>547</v>
      </c>
      <c r="C40" s="66">
        <v>4087</v>
      </c>
    </row>
    <row r="41" spans="1:3" ht="19.5">
      <c r="A41" s="97"/>
      <c r="B41" s="8" t="s">
        <v>443</v>
      </c>
      <c r="C41" s="66">
        <v>2301</v>
      </c>
    </row>
    <row r="42" spans="1:3" ht="19.5">
      <c r="A42" s="97"/>
      <c r="B42" s="8" t="s">
        <v>478</v>
      </c>
      <c r="C42" s="66">
        <v>0</v>
      </c>
    </row>
    <row r="43" spans="1:3" ht="19.5">
      <c r="A43" s="97"/>
      <c r="B43" s="8" t="s">
        <v>477</v>
      </c>
      <c r="C43" s="66">
        <v>4973</v>
      </c>
    </row>
    <row r="44" spans="1:3" ht="19.5">
      <c r="A44" s="185" t="s">
        <v>313</v>
      </c>
      <c r="B44" s="186"/>
      <c r="C44" s="91">
        <f>SUM(C45:C51)</f>
        <v>32907.57</v>
      </c>
    </row>
    <row r="45" spans="1:3" ht="19.5">
      <c r="A45" s="97"/>
      <c r="B45" s="8" t="s">
        <v>543</v>
      </c>
      <c r="C45" s="106">
        <v>3331</v>
      </c>
    </row>
    <row r="46" spans="1:3" ht="18.75">
      <c r="A46" s="44"/>
      <c r="B46" s="8" t="s">
        <v>316</v>
      </c>
      <c r="C46" s="106">
        <v>9258.67</v>
      </c>
    </row>
    <row r="47" spans="1:3" ht="18.75">
      <c r="A47" s="44"/>
      <c r="B47" s="8" t="s">
        <v>317</v>
      </c>
      <c r="C47" s="106">
        <v>13619</v>
      </c>
    </row>
    <row r="48" spans="1:3" ht="18.75">
      <c r="A48" s="44"/>
      <c r="B48" s="8" t="s">
        <v>380</v>
      </c>
      <c r="C48" s="106">
        <v>465.9</v>
      </c>
    </row>
    <row r="49" spans="1:3" ht="18.75">
      <c r="A49" s="44"/>
      <c r="B49" s="8" t="s">
        <v>548</v>
      </c>
      <c r="C49" s="106">
        <v>1292</v>
      </c>
    </row>
    <row r="50" spans="1:3" ht="18.75">
      <c r="A50" s="44"/>
      <c r="B50" s="8" t="s">
        <v>549</v>
      </c>
      <c r="C50" s="106">
        <v>610</v>
      </c>
    </row>
    <row r="51" spans="1:3" ht="18.75">
      <c r="A51" s="44"/>
      <c r="B51" s="8" t="s">
        <v>447</v>
      </c>
      <c r="C51" s="106">
        <v>4331</v>
      </c>
    </row>
    <row r="52" spans="1:5" ht="19.5">
      <c r="A52" s="185" t="s">
        <v>187</v>
      </c>
      <c r="B52" s="186"/>
      <c r="C52" s="91">
        <v>107892</v>
      </c>
      <c r="E52" s="50"/>
    </row>
    <row r="53" spans="1:5" ht="19.5">
      <c r="A53" s="185" t="s">
        <v>474</v>
      </c>
      <c r="B53" s="186"/>
      <c r="C53" s="91">
        <v>20251</v>
      </c>
      <c r="E53" s="50"/>
    </row>
    <row r="54" spans="1:3" ht="19.5">
      <c r="A54" s="185" t="s">
        <v>324</v>
      </c>
      <c r="B54" s="186"/>
      <c r="C54" s="91">
        <f>SUM(C55:C69)</f>
        <v>374179.18</v>
      </c>
    </row>
    <row r="55" spans="1:3" ht="19.5">
      <c r="A55" s="97"/>
      <c r="B55" s="8" t="s">
        <v>482</v>
      </c>
      <c r="C55" s="106">
        <v>24906</v>
      </c>
    </row>
    <row r="56" spans="1:3" ht="19.5">
      <c r="A56" s="97"/>
      <c r="B56" s="8" t="s">
        <v>264</v>
      </c>
      <c r="C56" s="106">
        <v>40819</v>
      </c>
    </row>
    <row r="57" spans="1:3" ht="19.5">
      <c r="A57" s="97"/>
      <c r="B57" s="8" t="s">
        <v>550</v>
      </c>
      <c r="C57" s="106">
        <v>2090</v>
      </c>
    </row>
    <row r="58" spans="1:5" ht="18.75">
      <c r="A58" s="44"/>
      <c r="B58" s="8" t="s">
        <v>325</v>
      </c>
      <c r="C58" s="106">
        <v>1037</v>
      </c>
      <c r="D58" s="50"/>
      <c r="E58" s="50"/>
    </row>
    <row r="59" spans="1:5" ht="18.75">
      <c r="A59" s="44"/>
      <c r="B59" s="8" t="s">
        <v>328</v>
      </c>
      <c r="C59" s="106">
        <v>2794</v>
      </c>
      <c r="D59" s="50"/>
      <c r="E59" s="50"/>
    </row>
    <row r="60" spans="1:9" ht="18.75">
      <c r="A60" s="44"/>
      <c r="B60" s="8" t="s">
        <v>392</v>
      </c>
      <c r="C60" s="106">
        <v>0</v>
      </c>
      <c r="D60" s="50"/>
      <c r="E60" s="50"/>
      <c r="I60" s="71"/>
    </row>
    <row r="61" spans="1:5" ht="18.75">
      <c r="A61" s="44"/>
      <c r="B61" s="8" t="s">
        <v>285</v>
      </c>
      <c r="C61" s="106">
        <v>511</v>
      </c>
      <c r="D61" s="50"/>
      <c r="E61" s="50"/>
    </row>
    <row r="62" spans="1:5" ht="18.75">
      <c r="A62" s="44"/>
      <c r="B62" s="8" t="s">
        <v>455</v>
      </c>
      <c r="C62" s="106">
        <v>500</v>
      </c>
      <c r="D62" s="50"/>
      <c r="E62" s="50"/>
    </row>
    <row r="63" spans="1:5" ht="18.75">
      <c r="A63" s="44"/>
      <c r="B63" s="8" t="s">
        <v>332</v>
      </c>
      <c r="C63" s="106">
        <v>2681.8</v>
      </c>
      <c r="D63" s="50"/>
      <c r="E63" s="50"/>
    </row>
    <row r="64" spans="1:5" ht="18.75">
      <c r="A64" s="44"/>
      <c r="B64" s="8" t="s">
        <v>454</v>
      </c>
      <c r="C64" s="106">
        <v>0</v>
      </c>
      <c r="D64" s="50"/>
      <c r="E64" s="50"/>
    </row>
    <row r="65" spans="1:5" ht="18.75">
      <c r="A65" s="44"/>
      <c r="B65" s="8" t="s">
        <v>333</v>
      </c>
      <c r="C65" s="106">
        <v>19482.38</v>
      </c>
      <c r="D65" s="50"/>
      <c r="E65" s="50"/>
    </row>
    <row r="66" spans="1:5" ht="18.75">
      <c r="A66" s="44"/>
      <c r="B66" s="8" t="s">
        <v>434</v>
      </c>
      <c r="C66" s="106">
        <v>5152</v>
      </c>
      <c r="D66" s="50"/>
      <c r="E66" s="50"/>
    </row>
    <row r="67" spans="1:5" ht="18.75">
      <c r="A67" s="44"/>
      <c r="B67" s="10" t="s">
        <v>334</v>
      </c>
      <c r="C67" s="106">
        <v>12106</v>
      </c>
      <c r="D67" s="50"/>
      <c r="E67" s="50"/>
    </row>
    <row r="68" spans="1:5" ht="18.75">
      <c r="A68" s="44"/>
      <c r="B68" s="10" t="s">
        <v>481</v>
      </c>
      <c r="C68" s="106">
        <v>90</v>
      </c>
      <c r="D68" s="50"/>
      <c r="E68" s="50"/>
    </row>
    <row r="69" spans="1:5" ht="18.75">
      <c r="A69" s="44"/>
      <c r="B69" s="10" t="s">
        <v>335</v>
      </c>
      <c r="C69" s="106">
        <v>262010</v>
      </c>
      <c r="D69" s="50"/>
      <c r="E69" s="50"/>
    </row>
    <row r="70" spans="1:4" ht="19.5">
      <c r="A70" s="185" t="s">
        <v>24</v>
      </c>
      <c r="B70" s="186"/>
      <c r="C70" s="91">
        <f>SUM(C2+C3+C6+C14+C17+C20+C22+C30+C34+C35+C36+C37+C44+C52+C53+C54+C26)</f>
        <v>892189.75</v>
      </c>
      <c r="D70" s="71"/>
    </row>
    <row r="71" spans="2:6" ht="177" customHeight="1">
      <c r="B71" s="50"/>
      <c r="C71" s="65"/>
      <c r="E71" s="50"/>
      <c r="F71" s="71"/>
    </row>
    <row r="72" spans="1:5" ht="28.5" customHeight="1">
      <c r="A72" s="44"/>
      <c r="B72" s="110" t="s">
        <v>342</v>
      </c>
      <c r="C72" s="109" t="s">
        <v>165</v>
      </c>
      <c r="E72" s="50"/>
    </row>
    <row r="73" spans="1:6" ht="28.5" customHeight="1">
      <c r="A73" s="185" t="s">
        <v>343</v>
      </c>
      <c r="B73" s="186"/>
      <c r="C73" s="91">
        <f>SUM(F81)</f>
        <v>965558.3600000001</v>
      </c>
      <c r="E73" s="50"/>
      <c r="F73" s="2">
        <v>156987.52</v>
      </c>
    </row>
    <row r="74" spans="1:6" ht="28.5" customHeight="1">
      <c r="A74" s="185" t="s">
        <v>381</v>
      </c>
      <c r="B74" s="186"/>
      <c r="C74" s="91">
        <v>42168</v>
      </c>
      <c r="E74" s="50"/>
      <c r="F74" s="2">
        <v>2078.27</v>
      </c>
    </row>
    <row r="75" spans="1:6" ht="28.5" customHeight="1">
      <c r="A75" s="185" t="s">
        <v>130</v>
      </c>
      <c r="B75" s="186"/>
      <c r="C75" s="91">
        <v>1083</v>
      </c>
      <c r="E75" s="50"/>
      <c r="F75" s="2">
        <v>13364.33</v>
      </c>
    </row>
    <row r="76" spans="1:6" ht="28.5" customHeight="1">
      <c r="A76" s="185" t="s">
        <v>346</v>
      </c>
      <c r="B76" s="186"/>
      <c r="C76" s="91">
        <v>0</v>
      </c>
      <c r="E76" s="50"/>
      <c r="F76" s="2">
        <v>134716.34</v>
      </c>
    </row>
    <row r="77" spans="1:6" ht="28.5" customHeight="1">
      <c r="A77" s="185" t="s">
        <v>136</v>
      </c>
      <c r="B77" s="186"/>
      <c r="C77" s="91">
        <v>30400</v>
      </c>
      <c r="E77" s="50"/>
      <c r="F77" s="2">
        <v>262010</v>
      </c>
    </row>
    <row r="78" spans="1:6" ht="28.5" customHeight="1">
      <c r="A78" s="185" t="s">
        <v>539</v>
      </c>
      <c r="B78" s="186"/>
      <c r="C78" s="91">
        <v>20251</v>
      </c>
      <c r="E78" s="50"/>
      <c r="F78" s="2">
        <v>330639.33</v>
      </c>
    </row>
    <row r="79" spans="1:6" ht="28.5" customHeight="1">
      <c r="A79" s="185" t="s">
        <v>132</v>
      </c>
      <c r="B79" s="186"/>
      <c r="C79" s="91">
        <v>352</v>
      </c>
      <c r="E79" s="50"/>
      <c r="F79" s="2">
        <v>4125.27</v>
      </c>
    </row>
    <row r="80" spans="1:6" ht="28.5" customHeight="1">
      <c r="A80" s="185" t="s">
        <v>490</v>
      </c>
      <c r="B80" s="186"/>
      <c r="C80" s="91">
        <v>0</v>
      </c>
      <c r="E80" s="50"/>
      <c r="F80" s="2">
        <v>61637.3</v>
      </c>
    </row>
    <row r="81" spans="1:6" ht="28.5" customHeight="1">
      <c r="A81" s="185" t="s">
        <v>352</v>
      </c>
      <c r="B81" s="186"/>
      <c r="C81" s="91">
        <v>360070</v>
      </c>
      <c r="E81" s="50"/>
      <c r="F81" s="2">
        <f>SUM(F73:F80)</f>
        <v>965558.3600000001</v>
      </c>
    </row>
    <row r="82" spans="1:5" ht="28.5" customHeight="1">
      <c r="A82" s="185" t="s">
        <v>131</v>
      </c>
      <c r="B82" s="186"/>
      <c r="C82" s="91">
        <v>0</v>
      </c>
      <c r="E82" s="50"/>
    </row>
    <row r="83" spans="1:5" ht="28.5" customHeight="1">
      <c r="A83" s="185" t="s">
        <v>499</v>
      </c>
      <c r="B83" s="186"/>
      <c r="C83" s="91">
        <v>600</v>
      </c>
      <c r="E83" s="50"/>
    </row>
    <row r="84" spans="1:5" ht="28.5" customHeight="1">
      <c r="A84" s="185" t="s">
        <v>357</v>
      </c>
      <c r="B84" s="186"/>
      <c r="C84" s="91">
        <v>57397</v>
      </c>
      <c r="E84" s="50"/>
    </row>
    <row r="85" spans="1:3" ht="19.5">
      <c r="A85" s="185" t="s">
        <v>358</v>
      </c>
      <c r="B85" s="186"/>
      <c r="C85" s="91">
        <v>280007</v>
      </c>
    </row>
    <row r="86" spans="1:3" ht="19.5">
      <c r="A86" s="185" t="s">
        <v>484</v>
      </c>
      <c r="B86" s="186"/>
      <c r="C86" s="91">
        <v>7980.5</v>
      </c>
    </row>
    <row r="87" spans="1:3" ht="19.5">
      <c r="A87" s="185" t="s">
        <v>459</v>
      </c>
      <c r="B87" s="186"/>
      <c r="C87" s="91">
        <v>195.93</v>
      </c>
    </row>
    <row r="88" spans="1:3" ht="19.5">
      <c r="A88" s="185" t="s">
        <v>24</v>
      </c>
      <c r="B88" s="186"/>
      <c r="C88" s="91">
        <f>SUM(C73:C87)</f>
        <v>1766062.79</v>
      </c>
    </row>
    <row r="90" ht="12.75">
      <c r="C90" s="71"/>
    </row>
  </sheetData>
  <sheetProtection/>
  <mergeCells count="32">
    <mergeCell ref="A87:B87"/>
    <mergeCell ref="A88:B8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52:B52"/>
    <mergeCell ref="A53:B53"/>
    <mergeCell ref="A54:B54"/>
    <mergeCell ref="A70:B70"/>
    <mergeCell ref="A73:B73"/>
    <mergeCell ref="A74:B74"/>
    <mergeCell ref="A30:B30"/>
    <mergeCell ref="A34:B34"/>
    <mergeCell ref="A35:B35"/>
    <mergeCell ref="A36:B36"/>
    <mergeCell ref="A37:B37"/>
    <mergeCell ref="A44:B44"/>
    <mergeCell ref="A2:B2"/>
    <mergeCell ref="A6:B6"/>
    <mergeCell ref="A14:B14"/>
    <mergeCell ref="A20:B20"/>
    <mergeCell ref="A22:B22"/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4.7109375" style="0" customWidth="1"/>
    <col min="3" max="3" width="10.00390625" style="0" customWidth="1"/>
    <col min="4" max="4" width="10.140625" style="0" bestFit="1" customWidth="1"/>
  </cols>
  <sheetData>
    <row r="1" ht="18">
      <c r="A1" s="28" t="s">
        <v>48</v>
      </c>
    </row>
    <row r="2" spans="1:2" ht="18.75" thickBot="1">
      <c r="A2" s="18" t="s">
        <v>25</v>
      </c>
      <c r="B2" s="20" t="s">
        <v>32</v>
      </c>
    </row>
    <row r="3" spans="1:2" ht="18.75" thickTop="1">
      <c r="A3" s="17" t="s">
        <v>16</v>
      </c>
      <c r="B3" s="21">
        <v>750</v>
      </c>
    </row>
    <row r="4" spans="1:2" ht="18">
      <c r="A4" s="18" t="s">
        <v>17</v>
      </c>
      <c r="B4" s="22">
        <v>1</v>
      </c>
    </row>
    <row r="5" spans="1:2" ht="18">
      <c r="A5" s="18" t="s">
        <v>18</v>
      </c>
      <c r="B5" s="22">
        <v>30</v>
      </c>
    </row>
    <row r="6" spans="1:2" ht="18">
      <c r="A6" s="18" t="s">
        <v>19</v>
      </c>
      <c r="B6" s="22">
        <v>11</v>
      </c>
    </row>
    <row r="7" spans="1:2" ht="18">
      <c r="A7" s="18" t="s">
        <v>22</v>
      </c>
      <c r="B7" s="22">
        <v>200</v>
      </c>
    </row>
    <row r="8" spans="1:2" ht="18">
      <c r="A8" s="18" t="s">
        <v>37</v>
      </c>
      <c r="B8" s="22">
        <v>54</v>
      </c>
    </row>
    <row r="9" spans="1:2" ht="18">
      <c r="A9" s="18" t="s">
        <v>23</v>
      </c>
      <c r="B9" s="22">
        <v>50</v>
      </c>
    </row>
    <row r="10" spans="1:2" ht="18">
      <c r="A10" s="18" t="s">
        <v>21</v>
      </c>
      <c r="B10" s="22">
        <v>7.4</v>
      </c>
    </row>
    <row r="11" spans="1:2" ht="18">
      <c r="A11" s="18" t="s">
        <v>24</v>
      </c>
      <c r="B11" s="23">
        <f>SUM(B3:B10)</f>
        <v>1103.4</v>
      </c>
    </row>
    <row r="12" spans="1:2" s="33" customFormat="1" ht="18">
      <c r="A12" s="28"/>
      <c r="B12" s="32"/>
    </row>
    <row r="13" spans="1:2" s="33" customFormat="1" ht="18">
      <c r="A13" s="28"/>
      <c r="B13" s="32"/>
    </row>
    <row r="14" spans="1:2" s="33" customFormat="1" ht="18">
      <c r="A14" s="28"/>
      <c r="B14" s="32"/>
    </row>
    <row r="15" spans="1:2" s="33" customFormat="1" ht="18">
      <c r="A15" s="28"/>
      <c r="B15" s="32"/>
    </row>
    <row r="16" spans="1:2" s="33" customFormat="1" ht="18">
      <c r="A16" s="28"/>
      <c r="B16" s="32"/>
    </row>
    <row r="17" spans="1:2" s="33" customFormat="1" ht="18">
      <c r="A17" s="28"/>
      <c r="B17" s="32"/>
    </row>
    <row r="18" spans="1:2" s="33" customFormat="1" ht="18">
      <c r="A18" s="28"/>
      <c r="B18" s="32"/>
    </row>
    <row r="19" spans="1:2" s="33" customFormat="1" ht="18">
      <c r="A19" s="28"/>
      <c r="B19" s="32"/>
    </row>
    <row r="20" spans="1:2" s="33" customFormat="1" ht="18">
      <c r="A20" s="28"/>
      <c r="B20" s="32"/>
    </row>
    <row r="21" spans="1:2" s="33" customFormat="1" ht="18">
      <c r="A21" s="28"/>
      <c r="B21" s="32"/>
    </row>
    <row r="22" spans="1:2" s="33" customFormat="1" ht="18">
      <c r="A22" s="28"/>
      <c r="B22" s="32"/>
    </row>
    <row r="23" spans="1:2" s="33" customFormat="1" ht="18">
      <c r="A23" s="28"/>
      <c r="B23" s="32"/>
    </row>
    <row r="24" spans="1:2" s="33" customFormat="1" ht="18">
      <c r="A24" s="28"/>
      <c r="B24" s="32"/>
    </row>
    <row r="25" spans="1:2" s="33" customFormat="1" ht="18">
      <c r="A25" s="28"/>
      <c r="B25" s="32"/>
    </row>
    <row r="26" spans="1:2" s="33" customFormat="1" ht="18">
      <c r="A26" s="28"/>
      <c r="B26" s="32"/>
    </row>
    <row r="27" spans="1:2" s="33" customFormat="1" ht="18">
      <c r="A27" s="28"/>
      <c r="B27" s="32"/>
    </row>
    <row r="28" spans="1:2" s="33" customFormat="1" ht="18">
      <c r="A28" s="28"/>
      <c r="B28" s="32"/>
    </row>
    <row r="29" spans="1:2" s="33" customFormat="1" ht="18">
      <c r="A29" s="28"/>
      <c r="B29" s="32"/>
    </row>
    <row r="30" spans="1:2" s="33" customFormat="1" ht="18">
      <c r="A30" s="28"/>
      <c r="B30" s="32"/>
    </row>
    <row r="31" spans="1:2" s="33" customFormat="1" ht="18">
      <c r="A31" s="28"/>
      <c r="B31" s="32"/>
    </row>
    <row r="32" spans="1:2" s="33" customFormat="1" ht="18">
      <c r="A32" s="28"/>
      <c r="B32" s="32"/>
    </row>
    <row r="33" spans="1:2" s="33" customFormat="1" ht="18">
      <c r="A33" s="28"/>
      <c r="B33" s="32"/>
    </row>
    <row r="34" spans="1:2" s="33" customFormat="1" ht="18">
      <c r="A34" s="28"/>
      <c r="B34" s="32"/>
    </row>
    <row r="35" spans="1:2" s="33" customFormat="1" ht="18">
      <c r="A35" s="28"/>
      <c r="B35" s="32"/>
    </row>
    <row r="36" spans="1:2" s="33" customFormat="1" ht="18">
      <c r="A36" s="28"/>
      <c r="B36" s="32"/>
    </row>
    <row r="37" spans="1:2" s="33" customFormat="1" ht="18">
      <c r="A37" s="28"/>
      <c r="B37" s="32"/>
    </row>
    <row r="38" spans="1:2" s="33" customFormat="1" ht="18">
      <c r="A38" s="28"/>
      <c r="B38" s="32"/>
    </row>
    <row r="39" spans="1:2" s="33" customFormat="1" ht="18">
      <c r="A39" s="28"/>
      <c r="B39" s="32"/>
    </row>
    <row r="40" spans="1:2" s="33" customFormat="1" ht="18">
      <c r="A40" s="28"/>
      <c r="B40" s="32"/>
    </row>
    <row r="41" spans="1:2" s="33" customFormat="1" ht="18">
      <c r="A41" s="28"/>
      <c r="B41" s="32"/>
    </row>
    <row r="42" spans="1:2" s="33" customFormat="1" ht="18">
      <c r="A42" s="28"/>
      <c r="B42" s="32"/>
    </row>
    <row r="43" spans="1:2" s="33" customFormat="1" ht="18">
      <c r="A43" s="28"/>
      <c r="B43" s="32"/>
    </row>
    <row r="44" spans="1:2" s="33" customFormat="1" ht="26.25">
      <c r="A44" s="34"/>
      <c r="B44" s="32"/>
    </row>
    <row r="45" spans="1:2" ht="18.75" thickBot="1">
      <c r="A45" s="18" t="s">
        <v>26</v>
      </c>
      <c r="B45" s="35" t="s">
        <v>32</v>
      </c>
    </row>
    <row r="46" spans="1:4" ht="18.75" thickTop="1">
      <c r="A46" s="17" t="s">
        <v>0</v>
      </c>
      <c r="B46" s="21">
        <v>10</v>
      </c>
      <c r="D46" s="1"/>
    </row>
    <row r="47" spans="1:2" ht="18">
      <c r="A47" s="18" t="s">
        <v>1</v>
      </c>
      <c r="B47" s="22">
        <v>20</v>
      </c>
    </row>
    <row r="48" spans="1:2" ht="18">
      <c r="A48" s="18" t="s">
        <v>57</v>
      </c>
      <c r="B48" s="22">
        <v>10</v>
      </c>
    </row>
    <row r="49" spans="1:2" ht="18">
      <c r="A49" s="18" t="s">
        <v>56</v>
      </c>
      <c r="B49" s="22">
        <v>20</v>
      </c>
    </row>
    <row r="50" spans="1:2" ht="18">
      <c r="A50" s="18" t="s">
        <v>3</v>
      </c>
      <c r="B50" s="22">
        <v>2</v>
      </c>
    </row>
    <row r="51" spans="1:2" ht="18">
      <c r="A51" s="18" t="s">
        <v>4</v>
      </c>
      <c r="B51" s="22">
        <v>5</v>
      </c>
    </row>
    <row r="52" spans="1:2" ht="18">
      <c r="A52" s="18" t="s">
        <v>5</v>
      </c>
      <c r="B52" s="22">
        <v>20</v>
      </c>
    </row>
    <row r="53" spans="1:2" ht="18">
      <c r="A53" s="18" t="s">
        <v>6</v>
      </c>
      <c r="B53" s="22">
        <v>20</v>
      </c>
    </row>
    <row r="54" spans="1:10" ht="18">
      <c r="A54" s="18" t="s">
        <v>7</v>
      </c>
      <c r="B54" s="22">
        <v>5</v>
      </c>
      <c r="J54" s="24"/>
    </row>
    <row r="55" spans="1:2" ht="18">
      <c r="A55" s="18" t="s">
        <v>8</v>
      </c>
      <c r="B55" s="22">
        <v>50</v>
      </c>
    </row>
    <row r="56" spans="1:2" ht="18">
      <c r="A56" s="18" t="s">
        <v>9</v>
      </c>
      <c r="B56" s="22">
        <v>12</v>
      </c>
    </row>
    <row r="57" spans="1:2" ht="18">
      <c r="A57" s="18" t="s">
        <v>10</v>
      </c>
      <c r="B57" s="22">
        <v>6</v>
      </c>
    </row>
    <row r="58" spans="1:2" ht="18">
      <c r="A58" s="18" t="s">
        <v>36</v>
      </c>
      <c r="B58" s="22"/>
    </row>
    <row r="59" spans="1:2" ht="18">
      <c r="A59" s="18" t="s">
        <v>38</v>
      </c>
      <c r="B59" s="22">
        <v>2</v>
      </c>
    </row>
    <row r="60" spans="1:2" ht="18">
      <c r="A60" s="18" t="s">
        <v>11</v>
      </c>
      <c r="B60" s="22">
        <v>1</v>
      </c>
    </row>
    <row r="61" spans="1:2" ht="18">
      <c r="A61" s="18" t="s">
        <v>51</v>
      </c>
      <c r="B61" s="22">
        <v>39.5</v>
      </c>
    </row>
    <row r="62" spans="1:2" ht="18">
      <c r="A62" s="18" t="s">
        <v>13</v>
      </c>
      <c r="B62" s="22">
        <v>9</v>
      </c>
    </row>
    <row r="63" spans="1:2" ht="18">
      <c r="A63" s="18" t="s">
        <v>14</v>
      </c>
      <c r="B63" s="22">
        <v>3.1</v>
      </c>
    </row>
    <row r="64" spans="1:2" ht="18">
      <c r="A64" s="18" t="s">
        <v>28</v>
      </c>
      <c r="B64" s="22">
        <v>132</v>
      </c>
    </row>
    <row r="65" spans="1:2" ht="18">
      <c r="A65" s="18" t="s">
        <v>41</v>
      </c>
      <c r="B65" s="22">
        <v>11.9</v>
      </c>
    </row>
    <row r="66" spans="1:2" ht="18">
      <c r="A66" s="18" t="s">
        <v>29</v>
      </c>
      <c r="B66" s="22">
        <v>7.3</v>
      </c>
    </row>
    <row r="67" spans="1:2" ht="18">
      <c r="A67" s="18" t="s">
        <v>30</v>
      </c>
      <c r="B67" s="22">
        <v>8</v>
      </c>
    </row>
    <row r="68" spans="1:2" ht="18">
      <c r="A68" s="18" t="s">
        <v>31</v>
      </c>
      <c r="B68" s="22">
        <v>13</v>
      </c>
    </row>
    <row r="69" spans="1:5" ht="18">
      <c r="A69" s="19" t="s">
        <v>15</v>
      </c>
      <c r="B69" s="22">
        <v>0.9</v>
      </c>
      <c r="E69" s="27"/>
    </row>
    <row r="70" spans="1:2" ht="18">
      <c r="A70" s="19" t="s">
        <v>35</v>
      </c>
      <c r="B70" s="22">
        <v>3</v>
      </c>
    </row>
    <row r="71" spans="1:2" ht="18">
      <c r="A71" s="19" t="s">
        <v>49</v>
      </c>
      <c r="B71" s="22">
        <v>11</v>
      </c>
    </row>
    <row r="72" spans="1:5" ht="18">
      <c r="A72" s="19" t="s">
        <v>50</v>
      </c>
      <c r="B72" s="22">
        <v>15</v>
      </c>
      <c r="C72" s="27"/>
      <c r="D72" s="27"/>
      <c r="E72" s="27"/>
    </row>
    <row r="73" spans="1:5" ht="18">
      <c r="A73" s="19" t="s">
        <v>52</v>
      </c>
      <c r="B73" s="22">
        <v>15</v>
      </c>
      <c r="C73" s="27"/>
      <c r="D73" s="27"/>
      <c r="E73" s="27"/>
    </row>
    <row r="74" spans="1:5" ht="18">
      <c r="A74" s="19" t="s">
        <v>53</v>
      </c>
      <c r="B74" s="22">
        <v>200</v>
      </c>
      <c r="C74" s="27"/>
      <c r="D74" s="27"/>
      <c r="E74" s="27"/>
    </row>
    <row r="75" spans="1:5" ht="18">
      <c r="A75" s="19" t="s">
        <v>54</v>
      </c>
      <c r="B75" s="22">
        <v>84</v>
      </c>
      <c r="C75" s="27"/>
      <c r="D75" s="27"/>
      <c r="E75" s="27"/>
    </row>
    <row r="76" spans="1:5" ht="18">
      <c r="A76" s="19" t="s">
        <v>55</v>
      </c>
      <c r="B76" s="22">
        <v>30</v>
      </c>
      <c r="C76" s="27"/>
      <c r="D76" s="27"/>
      <c r="E76" s="27"/>
    </row>
    <row r="77" spans="1:5" ht="18">
      <c r="A77" s="19" t="s">
        <v>58</v>
      </c>
      <c r="B77" s="22">
        <v>6</v>
      </c>
      <c r="C77" s="27"/>
      <c r="D77" s="27"/>
      <c r="E77" s="27"/>
    </row>
    <row r="78" spans="1:5" ht="18">
      <c r="A78" s="19" t="s">
        <v>59</v>
      </c>
      <c r="B78" s="22">
        <v>8</v>
      </c>
      <c r="C78" s="27"/>
      <c r="D78" s="27"/>
      <c r="E78" s="27"/>
    </row>
    <row r="79" spans="1:5" ht="18">
      <c r="A79" s="19" t="s">
        <v>60</v>
      </c>
      <c r="B79" s="22"/>
      <c r="C79" s="27"/>
      <c r="D79" s="27"/>
      <c r="E79" s="27"/>
    </row>
    <row r="80" spans="1:5" ht="18">
      <c r="A80" s="19" t="s">
        <v>61</v>
      </c>
      <c r="B80" s="22">
        <v>4.5</v>
      </c>
      <c r="C80" s="27"/>
      <c r="D80" s="27"/>
      <c r="E80" s="27"/>
    </row>
    <row r="81" spans="1:5" ht="18">
      <c r="A81" s="19" t="s">
        <v>62</v>
      </c>
      <c r="B81" s="22">
        <v>2.5</v>
      </c>
      <c r="C81" s="27"/>
      <c r="D81" s="27"/>
      <c r="E81" s="27"/>
    </row>
    <row r="82" spans="1:2" ht="18">
      <c r="A82" s="18" t="s">
        <v>24</v>
      </c>
      <c r="B82" s="23">
        <f>SUM(B46:B81)</f>
        <v>786.7</v>
      </c>
    </row>
    <row r="83" spans="1:2" ht="12.75">
      <c r="A83" s="2"/>
      <c r="B83" s="24"/>
    </row>
    <row r="84" spans="1:5" ht="12.75">
      <c r="A84" s="25" t="s">
        <v>63</v>
      </c>
      <c r="B84" s="26"/>
      <c r="C84" s="25" t="s">
        <v>39</v>
      </c>
      <c r="E84" s="27"/>
    </row>
    <row r="85" spans="1:5" ht="12.75">
      <c r="A85" s="25" t="s">
        <v>64</v>
      </c>
      <c r="B85" s="25"/>
      <c r="C85" s="27" t="s">
        <v>40</v>
      </c>
      <c r="D85" s="27"/>
      <c r="E85" s="27"/>
    </row>
    <row r="86" spans="1:2" ht="12.75">
      <c r="A86" s="25" t="s">
        <v>65</v>
      </c>
      <c r="B86" s="24"/>
    </row>
    <row r="87" spans="1:2" ht="15.75">
      <c r="A87" s="5"/>
      <c r="B87" s="24"/>
    </row>
    <row r="88" ht="12.75">
      <c r="B88" s="24"/>
    </row>
    <row r="89" ht="12.75">
      <c r="B89" s="24"/>
    </row>
    <row r="90" ht="12.75">
      <c r="B90" s="24"/>
    </row>
    <row r="91" ht="12.75">
      <c r="B91" s="24"/>
    </row>
    <row r="92" ht="12.75"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  <row r="234" ht="12.75">
      <c r="B234" s="24"/>
    </row>
    <row r="235" ht="12.75">
      <c r="B235" s="24"/>
    </row>
    <row r="236" ht="12.75">
      <c r="B236" s="24"/>
    </row>
    <row r="237" ht="12.75">
      <c r="B237" s="24"/>
    </row>
    <row r="238" ht="12.75">
      <c r="B238" s="24"/>
    </row>
    <row r="239" ht="12.75">
      <c r="B239" s="24"/>
    </row>
    <row r="240" ht="12.75">
      <c r="B240" s="24"/>
    </row>
    <row r="241" ht="12.75">
      <c r="B241" s="24"/>
    </row>
    <row r="242" ht="12.75">
      <c r="B242" s="24"/>
    </row>
    <row r="243" ht="12.75">
      <c r="B243" s="24"/>
    </row>
    <row r="244" ht="12.75">
      <c r="B244" s="24"/>
    </row>
    <row r="245" ht="12.75">
      <c r="B245" s="24"/>
    </row>
    <row r="246" ht="12.75">
      <c r="B246" s="24"/>
    </row>
    <row r="247" ht="12.75">
      <c r="B247" s="24"/>
    </row>
    <row r="248" ht="12.75">
      <c r="B248" s="24"/>
    </row>
    <row r="249" ht="12.75">
      <c r="B249" s="24"/>
    </row>
    <row r="250" ht="12.75">
      <c r="B250" s="24"/>
    </row>
    <row r="251" ht="12.75">
      <c r="B251" s="24"/>
    </row>
    <row r="252" ht="12.75">
      <c r="B252" s="24"/>
    </row>
    <row r="253" ht="12.75">
      <c r="B253" s="24"/>
    </row>
    <row r="254" ht="12.75">
      <c r="B254" s="24"/>
    </row>
    <row r="255" ht="12.75">
      <c r="B255" s="24"/>
    </row>
    <row r="256" ht="12.75">
      <c r="B256" s="24"/>
    </row>
    <row r="257" ht="12.75">
      <c r="B257" s="24"/>
    </row>
    <row r="258" ht="12.75">
      <c r="B258" s="24"/>
    </row>
    <row r="259" ht="12.75">
      <c r="B259" s="24"/>
    </row>
    <row r="260" ht="12.75">
      <c r="B260" s="24"/>
    </row>
    <row r="261" ht="12.75">
      <c r="B261" s="24"/>
    </row>
    <row r="262" ht="12.75">
      <c r="B262" s="24"/>
    </row>
    <row r="263" ht="12.75">
      <c r="B263" s="24"/>
    </row>
    <row r="264" ht="12.75">
      <c r="B264" s="24"/>
    </row>
    <row r="265" ht="12.75">
      <c r="B265" s="24"/>
    </row>
    <row r="266" ht="12.75">
      <c r="B266" s="24"/>
    </row>
    <row r="267" ht="12.75">
      <c r="B267" s="24"/>
    </row>
    <row r="268" ht="12.75">
      <c r="B268" s="24"/>
    </row>
    <row r="269" ht="12.75">
      <c r="B269" s="24"/>
    </row>
    <row r="270" ht="12.75">
      <c r="B270" s="24"/>
    </row>
    <row r="271" ht="12.75">
      <c r="B271" s="24"/>
    </row>
    <row r="272" ht="12.75">
      <c r="B272" s="24"/>
    </row>
    <row r="273" ht="12.75">
      <c r="B273" s="24"/>
    </row>
    <row r="274" ht="12.75">
      <c r="B274" s="24"/>
    </row>
    <row r="275" ht="12.75">
      <c r="B275" s="24"/>
    </row>
    <row r="276" ht="12.75">
      <c r="B276" s="24"/>
    </row>
    <row r="277" ht="12.75">
      <c r="B277" s="24"/>
    </row>
    <row r="278" ht="12.75">
      <c r="B278" s="24"/>
    </row>
    <row r="279" ht="12.75">
      <c r="B279" s="24"/>
    </row>
    <row r="280" ht="12.75">
      <c r="B280" s="24"/>
    </row>
    <row r="281" ht="12.75">
      <c r="B281" s="24"/>
    </row>
    <row r="282" ht="12.75">
      <c r="B282" s="24"/>
    </row>
    <row r="283" ht="12.75">
      <c r="B283" s="24"/>
    </row>
    <row r="284" ht="12.75">
      <c r="B284" s="24"/>
    </row>
    <row r="285" ht="12.75">
      <c r="B285" s="24"/>
    </row>
    <row r="286" ht="12.75">
      <c r="B286" s="24"/>
    </row>
    <row r="287" ht="12.75">
      <c r="B287" s="2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62">
      <selection activeCell="A62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6719</v>
      </c>
    </row>
    <row r="3" spans="1:3" ht="19.5">
      <c r="A3" s="97" t="s">
        <v>368</v>
      </c>
      <c r="B3" s="108"/>
      <c r="C3" s="91">
        <f>SUM(C4:C5)</f>
        <v>69352</v>
      </c>
    </row>
    <row r="4" spans="1:3" ht="18.75">
      <c r="A4" s="44"/>
      <c r="B4" s="8" t="s">
        <v>450</v>
      </c>
      <c r="C4" s="66">
        <v>10680</v>
      </c>
    </row>
    <row r="5" spans="1:3" ht="18.75">
      <c r="A5" s="58"/>
      <c r="B5" s="62" t="s">
        <v>477</v>
      </c>
      <c r="C5" s="66">
        <v>58672</v>
      </c>
    </row>
    <row r="6" spans="1:3" ht="19.5">
      <c r="A6" s="189" t="s">
        <v>257</v>
      </c>
      <c r="B6" s="190"/>
      <c r="C6" s="91">
        <f>SUM(C7:C13)</f>
        <v>204307</v>
      </c>
    </row>
    <row r="7" spans="1:3" ht="18.75">
      <c r="A7" s="44"/>
      <c r="B7" s="8" t="s">
        <v>438</v>
      </c>
      <c r="C7" s="106">
        <v>100</v>
      </c>
    </row>
    <row r="8" spans="1:3" ht="18.75">
      <c r="A8" s="44"/>
      <c r="B8" s="8" t="s">
        <v>440</v>
      </c>
      <c r="C8" s="106">
        <v>5071</v>
      </c>
    </row>
    <row r="9" spans="1:3" ht="18.75">
      <c r="A9" s="44"/>
      <c r="B9" s="8" t="s">
        <v>261</v>
      </c>
      <c r="C9" s="106">
        <v>25339</v>
      </c>
    </row>
    <row r="10" spans="1:3" ht="18.75">
      <c r="A10" s="44"/>
      <c r="B10" s="8" t="s">
        <v>264</v>
      </c>
      <c r="C10" s="106">
        <v>3600</v>
      </c>
    </row>
    <row r="11" spans="1:3" ht="18.75">
      <c r="A11" s="44"/>
      <c r="B11" s="8" t="s">
        <v>259</v>
      </c>
      <c r="C11" s="106">
        <v>17714</v>
      </c>
    </row>
    <row r="12" spans="1:3" ht="18.75">
      <c r="A12" s="44"/>
      <c r="B12" s="8" t="s">
        <v>545</v>
      </c>
      <c r="C12" s="106">
        <v>151403</v>
      </c>
    </row>
    <row r="13" spans="1:3" ht="18.75">
      <c r="A13" s="44"/>
      <c r="B13" s="8" t="s">
        <v>477</v>
      </c>
      <c r="C13" s="66">
        <v>1080</v>
      </c>
    </row>
    <row r="14" spans="1:3" ht="19.5">
      <c r="A14" s="185" t="s">
        <v>143</v>
      </c>
      <c r="B14" s="186"/>
      <c r="C14" s="91">
        <f>SUM(C15:C16)</f>
        <v>5360</v>
      </c>
    </row>
    <row r="15" spans="1:3" ht="18.75">
      <c r="A15" s="44"/>
      <c r="B15" s="8" t="s">
        <v>264</v>
      </c>
      <c r="C15" s="66">
        <v>5360</v>
      </c>
    </row>
    <row r="16" spans="1:3" ht="18.75">
      <c r="A16" s="44"/>
      <c r="B16" s="8" t="s">
        <v>337</v>
      </c>
      <c r="C16" s="66">
        <v>0</v>
      </c>
    </row>
    <row r="17" spans="1:3" ht="19.5">
      <c r="A17" s="97" t="s">
        <v>268</v>
      </c>
      <c r="B17" s="108"/>
      <c r="C17" s="91">
        <f>SUM(C18:C19)</f>
        <v>2000</v>
      </c>
    </row>
    <row r="18" spans="1:3" ht="18.75">
      <c r="A18" s="44"/>
      <c r="B18" s="8" t="s">
        <v>440</v>
      </c>
      <c r="C18" s="66">
        <v>0</v>
      </c>
    </row>
    <row r="19" spans="1:3" ht="18.75">
      <c r="A19" s="44"/>
      <c r="B19" s="8" t="s">
        <v>264</v>
      </c>
      <c r="C19" s="66">
        <v>2000</v>
      </c>
    </row>
    <row r="20" spans="1:3" ht="19.5">
      <c r="A20" s="185" t="s">
        <v>492</v>
      </c>
      <c r="B20" s="186"/>
      <c r="C20" s="91">
        <f>SUM(C21:C21)</f>
        <v>1050</v>
      </c>
    </row>
    <row r="21" spans="1:3" ht="19.5">
      <c r="A21" s="97"/>
      <c r="B21" s="8" t="s">
        <v>444</v>
      </c>
      <c r="C21" s="66">
        <v>1050</v>
      </c>
    </row>
    <row r="22" spans="1:3" ht="19.5">
      <c r="A22" s="185" t="s">
        <v>414</v>
      </c>
      <c r="B22" s="186"/>
      <c r="C22" s="91">
        <f>SUM(C23:C23)</f>
        <v>7478</v>
      </c>
    </row>
    <row r="23" spans="1:3" ht="19.5">
      <c r="A23" s="97"/>
      <c r="B23" s="8" t="s">
        <v>477</v>
      </c>
      <c r="C23" s="66">
        <v>7478</v>
      </c>
    </row>
    <row r="24" spans="1:3" ht="19.5">
      <c r="A24" s="185" t="s">
        <v>494</v>
      </c>
      <c r="B24" s="186"/>
      <c r="C24" s="91">
        <f>SUM(C25:C28)</f>
        <v>59706</v>
      </c>
    </row>
    <row r="25" spans="1:3" ht="19.5">
      <c r="A25" s="97"/>
      <c r="B25" s="8" t="s">
        <v>496</v>
      </c>
      <c r="C25" s="66">
        <v>577</v>
      </c>
    </row>
    <row r="26" spans="1:9" ht="19.5">
      <c r="A26" s="97"/>
      <c r="B26" s="8" t="s">
        <v>495</v>
      </c>
      <c r="C26" s="66">
        <v>25200</v>
      </c>
      <c r="G26" s="94"/>
      <c r="H26" s="94"/>
      <c r="I26" s="94"/>
    </row>
    <row r="27" spans="1:9" ht="19.5">
      <c r="A27" s="97"/>
      <c r="B27" s="8" t="s">
        <v>435</v>
      </c>
      <c r="C27" s="66">
        <v>2312</v>
      </c>
      <c r="G27" s="94"/>
      <c r="H27" s="94"/>
      <c r="I27" s="94"/>
    </row>
    <row r="28" spans="1:9" ht="19.5">
      <c r="A28" s="97"/>
      <c r="B28" s="8" t="s">
        <v>551</v>
      </c>
      <c r="C28" s="66">
        <v>31617</v>
      </c>
      <c r="G28" s="94"/>
      <c r="H28" s="94"/>
      <c r="I28" s="94"/>
    </row>
    <row r="29" spans="1:9" ht="19.5">
      <c r="A29" s="185" t="s">
        <v>148</v>
      </c>
      <c r="B29" s="185"/>
      <c r="C29" s="91">
        <f>SUM(C30:C32)</f>
        <v>16478</v>
      </c>
      <c r="G29" s="94"/>
      <c r="H29" s="94"/>
      <c r="I29" s="94"/>
    </row>
    <row r="30" spans="1:9" ht="19.5">
      <c r="A30" s="97"/>
      <c r="B30" s="119" t="s">
        <v>542</v>
      </c>
      <c r="C30" s="66">
        <v>1687</v>
      </c>
      <c r="G30" s="94"/>
      <c r="H30" s="94"/>
      <c r="I30" s="94"/>
    </row>
    <row r="31" spans="1:9" ht="19.5">
      <c r="A31" s="97"/>
      <c r="B31" s="119" t="s">
        <v>541</v>
      </c>
      <c r="C31" s="66">
        <v>14791</v>
      </c>
      <c r="G31" s="94"/>
      <c r="H31" s="94"/>
      <c r="I31" s="94"/>
    </row>
    <row r="32" spans="1:9" ht="19.5">
      <c r="A32" s="97"/>
      <c r="B32" s="119" t="s">
        <v>534</v>
      </c>
      <c r="C32" s="66">
        <v>0</v>
      </c>
      <c r="G32" s="94"/>
      <c r="H32" s="94"/>
      <c r="I32" s="94"/>
    </row>
    <row r="33" spans="1:9" ht="19.5">
      <c r="A33" s="185" t="s">
        <v>291</v>
      </c>
      <c r="B33" s="185"/>
      <c r="C33" s="91">
        <f>SUM(C34:C36)</f>
        <v>10884</v>
      </c>
      <c r="G33" s="94"/>
      <c r="H33" s="94"/>
      <c r="I33" s="94"/>
    </row>
    <row r="34" spans="1:9" ht="19.5">
      <c r="A34" s="97"/>
      <c r="B34" s="8" t="s">
        <v>440</v>
      </c>
      <c r="C34" s="66">
        <v>152</v>
      </c>
      <c r="G34" s="94"/>
      <c r="H34" s="94"/>
      <c r="I34" s="94"/>
    </row>
    <row r="35" spans="1:9" ht="19.5">
      <c r="A35" s="97"/>
      <c r="B35" s="8" t="s">
        <v>261</v>
      </c>
      <c r="C35" s="66">
        <v>8304</v>
      </c>
      <c r="G35" s="94"/>
      <c r="H35" s="94"/>
      <c r="I35" s="94"/>
    </row>
    <row r="36" spans="1:9" ht="19.5">
      <c r="A36" s="97"/>
      <c r="B36" s="8" t="s">
        <v>477</v>
      </c>
      <c r="C36" s="66">
        <v>2428</v>
      </c>
      <c r="G36" s="94"/>
      <c r="H36" s="94"/>
      <c r="I36" s="94"/>
    </row>
    <row r="37" spans="1:9" ht="19.5">
      <c r="A37" s="185" t="s">
        <v>150</v>
      </c>
      <c r="B37" s="186"/>
      <c r="C37" s="91">
        <v>3443</v>
      </c>
      <c r="G37" s="94"/>
      <c r="H37" s="94"/>
      <c r="I37" s="94"/>
    </row>
    <row r="38" spans="1:9" ht="19.5">
      <c r="A38" s="185" t="s">
        <v>338</v>
      </c>
      <c r="B38" s="186"/>
      <c r="C38" s="91">
        <v>46741</v>
      </c>
      <c r="G38" s="94"/>
      <c r="H38" s="94"/>
      <c r="I38" s="94"/>
    </row>
    <row r="39" spans="1:9" ht="19.5">
      <c r="A39" s="185" t="s">
        <v>470</v>
      </c>
      <c r="B39" s="186"/>
      <c r="C39" s="91">
        <v>17781</v>
      </c>
      <c r="G39" s="94"/>
      <c r="H39" s="94"/>
      <c r="I39" s="94"/>
    </row>
    <row r="40" spans="1:3" ht="19.5">
      <c r="A40" s="185" t="s">
        <v>153</v>
      </c>
      <c r="B40" s="186"/>
      <c r="C40" s="91">
        <f>SUM(C41:C46)</f>
        <v>31028</v>
      </c>
    </row>
    <row r="41" spans="1:3" ht="19.5">
      <c r="A41" s="97"/>
      <c r="B41" s="8" t="s">
        <v>264</v>
      </c>
      <c r="C41" s="66">
        <v>8700</v>
      </c>
    </row>
    <row r="42" spans="1:3" ht="19.5">
      <c r="A42" s="97"/>
      <c r="B42" s="8" t="s">
        <v>546</v>
      </c>
      <c r="C42" s="66">
        <v>8197</v>
      </c>
    </row>
    <row r="43" spans="1:3" ht="19.5">
      <c r="A43" s="97"/>
      <c r="B43" s="8" t="s">
        <v>547</v>
      </c>
      <c r="C43" s="66">
        <v>5543</v>
      </c>
    </row>
    <row r="44" spans="1:3" ht="19.5">
      <c r="A44" s="97"/>
      <c r="B44" s="8" t="s">
        <v>443</v>
      </c>
      <c r="C44" s="66">
        <v>3307</v>
      </c>
    </row>
    <row r="45" spans="1:3" ht="19.5">
      <c r="A45" s="97"/>
      <c r="B45" s="8" t="s">
        <v>552</v>
      </c>
      <c r="C45" s="66">
        <v>308</v>
      </c>
    </row>
    <row r="46" spans="1:3" ht="19.5">
      <c r="A46" s="97"/>
      <c r="B46" s="8" t="s">
        <v>477</v>
      </c>
      <c r="C46" s="66">
        <v>4973</v>
      </c>
    </row>
    <row r="47" spans="1:3" ht="19.5">
      <c r="A47" s="185" t="s">
        <v>313</v>
      </c>
      <c r="B47" s="186"/>
      <c r="C47" s="91">
        <f>SUM(C48:C54)</f>
        <v>49754.57</v>
      </c>
    </row>
    <row r="48" spans="1:3" ht="19.5">
      <c r="A48" s="97"/>
      <c r="B48" s="8" t="s">
        <v>543</v>
      </c>
      <c r="C48" s="106">
        <v>7878</v>
      </c>
    </row>
    <row r="49" spans="1:3" ht="18.75">
      <c r="A49" s="44"/>
      <c r="B49" s="8" t="s">
        <v>316</v>
      </c>
      <c r="C49" s="106">
        <v>15408.67</v>
      </c>
    </row>
    <row r="50" spans="1:3" ht="18.75">
      <c r="A50" s="44"/>
      <c r="B50" s="8" t="s">
        <v>317</v>
      </c>
      <c r="C50" s="106">
        <v>19769</v>
      </c>
    </row>
    <row r="51" spans="1:3" ht="18.75">
      <c r="A51" s="44"/>
      <c r="B51" s="8" t="s">
        <v>380</v>
      </c>
      <c r="C51" s="106">
        <v>465.9</v>
      </c>
    </row>
    <row r="52" spans="1:3" ht="18.75">
      <c r="A52" s="44"/>
      <c r="B52" s="8" t="s">
        <v>548</v>
      </c>
      <c r="C52" s="106">
        <v>1292</v>
      </c>
    </row>
    <row r="53" spans="1:3" ht="18.75">
      <c r="A53" s="44"/>
      <c r="B53" s="8" t="s">
        <v>549</v>
      </c>
      <c r="C53" s="106">
        <v>610</v>
      </c>
    </row>
    <row r="54" spans="1:3" ht="18.75">
      <c r="A54" s="44"/>
      <c r="B54" s="8" t="s">
        <v>447</v>
      </c>
      <c r="C54" s="106">
        <v>4331</v>
      </c>
    </row>
    <row r="55" spans="1:5" ht="19.5">
      <c r="A55" s="185" t="s">
        <v>187</v>
      </c>
      <c r="B55" s="186"/>
      <c r="C55" s="91">
        <v>164256</v>
      </c>
      <c r="E55" s="50"/>
    </row>
    <row r="56" spans="1:5" ht="19.5">
      <c r="A56" s="185" t="s">
        <v>474</v>
      </c>
      <c r="B56" s="186"/>
      <c r="C56" s="91">
        <v>20837</v>
      </c>
      <c r="E56" s="50"/>
    </row>
    <row r="57" spans="1:3" ht="19.5">
      <c r="A57" s="185" t="s">
        <v>324</v>
      </c>
      <c r="B57" s="186"/>
      <c r="C57" s="91">
        <f>SUM(C58:C73)</f>
        <v>453231.18</v>
      </c>
    </row>
    <row r="58" spans="1:3" ht="19.5">
      <c r="A58" s="97"/>
      <c r="B58" s="8" t="s">
        <v>482</v>
      </c>
      <c r="C58" s="106">
        <v>28094</v>
      </c>
    </row>
    <row r="59" spans="1:3" ht="19.5">
      <c r="A59" s="97"/>
      <c r="B59" s="8" t="s">
        <v>264</v>
      </c>
      <c r="C59" s="106">
        <v>58819</v>
      </c>
    </row>
    <row r="60" spans="1:3" ht="19.5">
      <c r="A60" s="97"/>
      <c r="B60" s="8" t="s">
        <v>553</v>
      </c>
      <c r="C60" s="106">
        <v>16089</v>
      </c>
    </row>
    <row r="61" spans="1:5" ht="18.75">
      <c r="A61" s="44"/>
      <c r="B61" s="8" t="s">
        <v>325</v>
      </c>
      <c r="C61" s="106">
        <v>3185</v>
      </c>
      <c r="D61" s="50"/>
      <c r="E61" s="50"/>
    </row>
    <row r="62" spans="1:5" ht="18.75">
      <c r="A62" s="44"/>
      <c r="B62" s="8" t="s">
        <v>328</v>
      </c>
      <c r="C62" s="106">
        <v>4684</v>
      </c>
      <c r="D62" s="50"/>
      <c r="E62" s="50"/>
    </row>
    <row r="63" spans="1:9" ht="18.75">
      <c r="A63" s="44"/>
      <c r="B63" s="8" t="s">
        <v>392</v>
      </c>
      <c r="C63" s="106">
        <v>0</v>
      </c>
      <c r="D63" s="50"/>
      <c r="E63" s="50"/>
      <c r="I63" s="71"/>
    </row>
    <row r="64" spans="1:5" ht="18.75">
      <c r="A64" s="44"/>
      <c r="B64" s="8" t="s">
        <v>285</v>
      </c>
      <c r="C64" s="106">
        <v>645</v>
      </c>
      <c r="D64" s="50"/>
      <c r="E64" s="50"/>
    </row>
    <row r="65" spans="1:5" ht="18.75">
      <c r="A65" s="44"/>
      <c r="B65" s="8" t="s">
        <v>455</v>
      </c>
      <c r="C65" s="106">
        <v>500</v>
      </c>
      <c r="D65" s="50"/>
      <c r="E65" s="50"/>
    </row>
    <row r="66" spans="1:5" ht="18.75">
      <c r="A66" s="44"/>
      <c r="B66" s="8" t="s">
        <v>332</v>
      </c>
      <c r="C66" s="106">
        <v>3818.8</v>
      </c>
      <c r="D66" s="50"/>
      <c r="E66" s="50"/>
    </row>
    <row r="67" spans="1:5" ht="18.75">
      <c r="A67" s="44"/>
      <c r="B67" s="8" t="s">
        <v>454</v>
      </c>
      <c r="C67" s="106">
        <v>13486</v>
      </c>
      <c r="D67" s="50"/>
      <c r="E67" s="50"/>
    </row>
    <row r="68" spans="1:5" ht="18.75">
      <c r="A68" s="44"/>
      <c r="B68" s="8" t="s">
        <v>554</v>
      </c>
      <c r="C68" s="106">
        <v>8071</v>
      </c>
      <c r="D68" s="50"/>
      <c r="E68" s="50"/>
    </row>
    <row r="69" spans="1:5" ht="18.75">
      <c r="A69" s="44"/>
      <c r="B69" s="8" t="s">
        <v>333</v>
      </c>
      <c r="C69" s="106">
        <v>33047.38</v>
      </c>
      <c r="D69" s="50"/>
      <c r="E69" s="50"/>
    </row>
    <row r="70" spans="1:5" ht="18.75">
      <c r="A70" s="44"/>
      <c r="B70" s="8" t="s">
        <v>434</v>
      </c>
      <c r="C70" s="106">
        <v>7744</v>
      </c>
      <c r="D70" s="50"/>
      <c r="E70" s="50"/>
    </row>
    <row r="71" spans="1:5" ht="18.75">
      <c r="A71" s="44"/>
      <c r="B71" s="10" t="s">
        <v>334</v>
      </c>
      <c r="C71" s="106">
        <v>12918</v>
      </c>
      <c r="D71" s="50"/>
      <c r="E71" s="50"/>
    </row>
    <row r="72" spans="1:5" ht="18.75">
      <c r="A72" s="44"/>
      <c r="B72" s="10" t="s">
        <v>481</v>
      </c>
      <c r="C72" s="106">
        <v>120</v>
      </c>
      <c r="D72" s="50"/>
      <c r="E72" s="50"/>
    </row>
    <row r="73" spans="1:5" ht="18.75">
      <c r="A73" s="44"/>
      <c r="B73" s="10" t="s">
        <v>335</v>
      </c>
      <c r="C73" s="106">
        <v>262010</v>
      </c>
      <c r="D73" s="50"/>
      <c r="E73" s="50"/>
    </row>
    <row r="74" spans="1:4" ht="19.5">
      <c r="A74" s="185" t="s">
        <v>24</v>
      </c>
      <c r="B74" s="186"/>
      <c r="C74" s="91">
        <f>SUM(C2+C3+C6+C14+C17+C20+C24+C33+C37+C38+C39+C40+C47+C55+C56+C57+C29+C22)</f>
        <v>1170405.75</v>
      </c>
      <c r="D74" s="71"/>
    </row>
    <row r="75" spans="2:6" ht="177" customHeight="1">
      <c r="B75" s="50"/>
      <c r="C75" s="65"/>
      <c r="E75" s="50"/>
      <c r="F75" s="71"/>
    </row>
    <row r="76" spans="1:5" ht="28.5" customHeight="1">
      <c r="A76" s="44"/>
      <c r="B76" s="110" t="s">
        <v>342</v>
      </c>
      <c r="C76" s="109" t="s">
        <v>165</v>
      </c>
      <c r="E76" s="50"/>
    </row>
    <row r="77" spans="1:6" ht="28.5" customHeight="1">
      <c r="A77" s="185" t="s">
        <v>343</v>
      </c>
      <c r="B77" s="186"/>
      <c r="C77" s="91">
        <f>SUM(F85)</f>
        <v>1328398.95</v>
      </c>
      <c r="E77" s="50"/>
      <c r="F77" s="2">
        <v>241314.78</v>
      </c>
    </row>
    <row r="78" spans="1:6" ht="28.5" customHeight="1">
      <c r="A78" s="185" t="s">
        <v>381</v>
      </c>
      <c r="B78" s="186"/>
      <c r="C78" s="91">
        <v>56280</v>
      </c>
      <c r="E78" s="50"/>
      <c r="F78" s="2">
        <v>3913.08</v>
      </c>
    </row>
    <row r="79" spans="1:6" ht="28.5" customHeight="1">
      <c r="A79" s="185" t="s">
        <v>130</v>
      </c>
      <c r="B79" s="186"/>
      <c r="C79" s="91">
        <v>1483</v>
      </c>
      <c r="E79" s="50"/>
      <c r="F79" s="2">
        <v>22998.54</v>
      </c>
    </row>
    <row r="80" spans="1:6" ht="28.5" customHeight="1">
      <c r="A80" s="185" t="s">
        <v>346</v>
      </c>
      <c r="B80" s="186"/>
      <c r="C80" s="91">
        <v>250</v>
      </c>
      <c r="E80" s="50"/>
      <c r="F80" s="2">
        <v>211804.4</v>
      </c>
    </row>
    <row r="81" spans="1:6" ht="28.5" customHeight="1">
      <c r="A81" s="185" t="s">
        <v>136</v>
      </c>
      <c r="B81" s="186"/>
      <c r="C81" s="91">
        <v>30400</v>
      </c>
      <c r="E81" s="50"/>
      <c r="F81" s="2">
        <v>262010</v>
      </c>
    </row>
    <row r="82" spans="1:6" ht="28.5" customHeight="1">
      <c r="A82" s="185" t="s">
        <v>539</v>
      </c>
      <c r="B82" s="186"/>
      <c r="C82" s="91">
        <v>65251</v>
      </c>
      <c r="E82" s="50"/>
      <c r="F82" s="2">
        <v>504083.84</v>
      </c>
    </row>
    <row r="83" spans="1:6" ht="28.5" customHeight="1">
      <c r="A83" s="185" t="s">
        <v>556</v>
      </c>
      <c r="B83" s="186"/>
      <c r="C83" s="91">
        <v>127000</v>
      </c>
      <c r="E83" s="50"/>
      <c r="F83" s="2">
        <v>6248.01</v>
      </c>
    </row>
    <row r="84" spans="1:6" ht="28.5" customHeight="1">
      <c r="A84" s="185" t="s">
        <v>132</v>
      </c>
      <c r="B84" s="186"/>
      <c r="C84" s="91">
        <v>2536</v>
      </c>
      <c r="E84" s="50"/>
      <c r="F84" s="2">
        <v>76026.3</v>
      </c>
    </row>
    <row r="85" spans="1:6" ht="28.5" customHeight="1">
      <c r="A85" s="185" t="s">
        <v>490</v>
      </c>
      <c r="B85" s="186"/>
      <c r="C85" s="91">
        <v>16658.6</v>
      </c>
      <c r="E85" s="50"/>
      <c r="F85" s="2">
        <f>SUM(F77:F84)</f>
        <v>1328398.95</v>
      </c>
    </row>
    <row r="86" spans="1:5" ht="28.5" customHeight="1">
      <c r="A86" s="185" t="s">
        <v>352</v>
      </c>
      <c r="B86" s="186"/>
      <c r="C86" s="91">
        <v>480070</v>
      </c>
      <c r="E86" s="50"/>
    </row>
    <row r="87" spans="1:5" ht="28.5" customHeight="1">
      <c r="A87" s="185" t="s">
        <v>131</v>
      </c>
      <c r="B87" s="186"/>
      <c r="C87" s="91">
        <v>32660</v>
      </c>
      <c r="E87" s="50"/>
    </row>
    <row r="88" spans="1:5" ht="28.5" customHeight="1">
      <c r="A88" s="185" t="s">
        <v>499</v>
      </c>
      <c r="B88" s="186"/>
      <c r="C88" s="91">
        <v>6600</v>
      </c>
      <c r="E88" s="50"/>
    </row>
    <row r="89" spans="1:5" ht="28.5" customHeight="1">
      <c r="A89" s="185" t="s">
        <v>357</v>
      </c>
      <c r="B89" s="186"/>
      <c r="C89" s="91">
        <v>81813</v>
      </c>
      <c r="E89" s="50"/>
    </row>
    <row r="90" spans="1:3" ht="19.5">
      <c r="A90" s="185" t="s">
        <v>358</v>
      </c>
      <c r="B90" s="186"/>
      <c r="C90" s="91">
        <v>280007</v>
      </c>
    </row>
    <row r="91" spans="1:3" ht="19.5">
      <c r="A91" s="185" t="s">
        <v>484</v>
      </c>
      <c r="B91" s="186"/>
      <c r="C91" s="91">
        <v>14510.5</v>
      </c>
    </row>
    <row r="92" spans="1:3" ht="19.5">
      <c r="A92" s="185" t="s">
        <v>459</v>
      </c>
      <c r="B92" s="186"/>
      <c r="C92" s="91">
        <v>312.89</v>
      </c>
    </row>
    <row r="93" spans="1:3" ht="19.5">
      <c r="A93" s="185" t="s">
        <v>555</v>
      </c>
      <c r="B93" s="186"/>
      <c r="C93" s="91">
        <v>500</v>
      </c>
    </row>
    <row r="94" spans="1:3" ht="19.5">
      <c r="A94" s="185" t="s">
        <v>24</v>
      </c>
      <c r="B94" s="186"/>
      <c r="C94" s="91">
        <f>SUM(C77:C93)</f>
        <v>2524730.94</v>
      </c>
    </row>
    <row r="96" ht="12.75">
      <c r="C96" s="71"/>
    </row>
  </sheetData>
  <sheetProtection/>
  <mergeCells count="35">
    <mergeCell ref="A2:B2"/>
    <mergeCell ref="A6:B6"/>
    <mergeCell ref="A14:B14"/>
    <mergeCell ref="A20:B20"/>
    <mergeCell ref="A24:B24"/>
    <mergeCell ref="A29:B29"/>
    <mergeCell ref="A33:B33"/>
    <mergeCell ref="A37:B37"/>
    <mergeCell ref="A38:B38"/>
    <mergeCell ref="A39:B39"/>
    <mergeCell ref="A40:B40"/>
    <mergeCell ref="A47:B47"/>
    <mergeCell ref="A55:B55"/>
    <mergeCell ref="A56:B56"/>
    <mergeCell ref="A57:B57"/>
    <mergeCell ref="A74:B74"/>
    <mergeCell ref="A77:B77"/>
    <mergeCell ref="A78:B78"/>
    <mergeCell ref="A91:B91"/>
    <mergeCell ref="A79:B79"/>
    <mergeCell ref="A80:B80"/>
    <mergeCell ref="A81:B81"/>
    <mergeCell ref="A82:B82"/>
    <mergeCell ref="A84:B84"/>
    <mergeCell ref="A85:B85"/>
    <mergeCell ref="A92:B92"/>
    <mergeCell ref="A94:B94"/>
    <mergeCell ref="A22:B22"/>
    <mergeCell ref="A93:B93"/>
    <mergeCell ref="A83:B83"/>
    <mergeCell ref="A86:B86"/>
    <mergeCell ref="A87:B87"/>
    <mergeCell ref="A88:B88"/>
    <mergeCell ref="A89:B89"/>
    <mergeCell ref="A90:B90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92">
      <selection activeCell="C107" sqref="C107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7716</v>
      </c>
    </row>
    <row r="3" spans="1:3" ht="19.5">
      <c r="A3" s="97" t="s">
        <v>368</v>
      </c>
      <c r="B3" s="108"/>
      <c r="C3" s="91">
        <f>SUM(C4:C5)</f>
        <v>545063.61</v>
      </c>
    </row>
    <row r="4" spans="1:3" ht="18.75">
      <c r="A4" s="44"/>
      <c r="B4" s="8" t="s">
        <v>450</v>
      </c>
      <c r="C4" s="66">
        <v>14012.5</v>
      </c>
    </row>
    <row r="5" spans="1:3" ht="18.75">
      <c r="A5" s="58"/>
      <c r="B5" s="62" t="s">
        <v>477</v>
      </c>
      <c r="C5" s="66">
        <v>531051.11</v>
      </c>
    </row>
    <row r="6" spans="1:3" ht="19.5">
      <c r="A6" s="97" t="s">
        <v>408</v>
      </c>
      <c r="B6" s="108"/>
      <c r="C6" s="91">
        <f>SUM(C7)</f>
        <v>109665</v>
      </c>
    </row>
    <row r="7" spans="1:3" ht="18.75">
      <c r="A7" s="44"/>
      <c r="B7" s="8" t="s">
        <v>613</v>
      </c>
      <c r="C7" s="66">
        <v>109665</v>
      </c>
    </row>
    <row r="8" spans="1:3" ht="19.5">
      <c r="A8" s="189" t="s">
        <v>257</v>
      </c>
      <c r="B8" s="190"/>
      <c r="C8" s="91">
        <f>SUM(C9:C15)</f>
        <v>218350</v>
      </c>
    </row>
    <row r="9" spans="1:3" ht="18.75">
      <c r="A9" s="44"/>
      <c r="B9" s="8" t="s">
        <v>438</v>
      </c>
      <c r="C9" s="106">
        <v>100</v>
      </c>
    </row>
    <row r="10" spans="1:3" ht="18.75">
      <c r="A10" s="44"/>
      <c r="B10" s="8" t="s">
        <v>440</v>
      </c>
      <c r="C10" s="106">
        <v>6251</v>
      </c>
    </row>
    <row r="11" spans="1:3" ht="18.75">
      <c r="A11" s="44"/>
      <c r="B11" s="8" t="s">
        <v>261</v>
      </c>
      <c r="C11" s="106">
        <v>31519</v>
      </c>
    </row>
    <row r="12" spans="1:3" ht="18.75">
      <c r="A12" s="44"/>
      <c r="B12" s="8" t="s">
        <v>264</v>
      </c>
      <c r="C12" s="106">
        <v>3600</v>
      </c>
    </row>
    <row r="13" spans="1:3" ht="18.75">
      <c r="A13" s="44"/>
      <c r="B13" s="8" t="s">
        <v>259</v>
      </c>
      <c r="C13" s="106">
        <v>24397</v>
      </c>
    </row>
    <row r="14" spans="1:3" ht="18.75">
      <c r="A14" s="44"/>
      <c r="B14" s="8" t="s">
        <v>545</v>
      </c>
      <c r="C14" s="106">
        <v>151403</v>
      </c>
    </row>
    <row r="15" spans="1:3" ht="18.75">
      <c r="A15" s="44"/>
      <c r="B15" s="8" t="s">
        <v>477</v>
      </c>
      <c r="C15" s="66">
        <v>1080</v>
      </c>
    </row>
    <row r="16" spans="1:3" ht="19.5">
      <c r="A16" s="97" t="s">
        <v>614</v>
      </c>
      <c r="B16" s="108"/>
      <c r="C16" s="91">
        <f>SUM(C17)</f>
        <v>142453.57</v>
      </c>
    </row>
    <row r="17" spans="1:3" ht="18.75">
      <c r="A17" s="44"/>
      <c r="B17" s="8" t="s">
        <v>615</v>
      </c>
      <c r="C17" s="66">
        <v>142453.57</v>
      </c>
    </row>
    <row r="18" spans="1:3" ht="19.5">
      <c r="A18" s="97" t="s">
        <v>616</v>
      </c>
      <c r="B18" s="108"/>
      <c r="C18" s="91">
        <f>SUM(C19)</f>
        <v>2998</v>
      </c>
    </row>
    <row r="19" spans="1:3" ht="18.75">
      <c r="A19" s="44"/>
      <c r="B19" s="8" t="s">
        <v>617</v>
      </c>
      <c r="C19" s="66">
        <v>2998</v>
      </c>
    </row>
    <row r="20" spans="1:3" ht="19.5">
      <c r="A20" s="185" t="s">
        <v>143</v>
      </c>
      <c r="B20" s="186"/>
      <c r="C20" s="91">
        <f>SUM(C21:C22)</f>
        <v>7160</v>
      </c>
    </row>
    <row r="21" spans="1:3" ht="18.75">
      <c r="A21" s="44"/>
      <c r="B21" s="8" t="s">
        <v>264</v>
      </c>
      <c r="C21" s="66">
        <v>7160</v>
      </c>
    </row>
    <row r="22" spans="1:3" ht="18.75">
      <c r="A22" s="44"/>
      <c r="B22" s="8" t="s">
        <v>337</v>
      </c>
      <c r="C22" s="66">
        <v>0</v>
      </c>
    </row>
    <row r="23" spans="1:3" ht="19.5">
      <c r="A23" s="97" t="s">
        <v>268</v>
      </c>
      <c r="B23" s="108"/>
      <c r="C23" s="91">
        <f>SUM(C24:C25)</f>
        <v>2000</v>
      </c>
    </row>
    <row r="24" spans="1:3" ht="18.75">
      <c r="A24" s="44"/>
      <c r="B24" s="8" t="s">
        <v>440</v>
      </c>
      <c r="C24" s="66">
        <v>0</v>
      </c>
    </row>
    <row r="25" spans="1:3" ht="18.75">
      <c r="A25" s="44"/>
      <c r="B25" s="8" t="s">
        <v>264</v>
      </c>
      <c r="C25" s="66">
        <v>2000</v>
      </c>
    </row>
    <row r="26" spans="1:3" ht="19.5">
      <c r="A26" s="185" t="s">
        <v>492</v>
      </c>
      <c r="B26" s="186"/>
      <c r="C26" s="91">
        <f>SUM(C27:C27)</f>
        <v>1050</v>
      </c>
    </row>
    <row r="27" spans="1:3" ht="19.5">
      <c r="A27" s="97"/>
      <c r="B27" s="8" t="s">
        <v>444</v>
      </c>
      <c r="C27" s="66">
        <v>1050</v>
      </c>
    </row>
    <row r="28" spans="1:3" ht="19.5">
      <c r="A28" s="185" t="s">
        <v>414</v>
      </c>
      <c r="B28" s="186"/>
      <c r="C28" s="91">
        <f>SUM(C29:C31)</f>
        <v>763665.44</v>
      </c>
    </row>
    <row r="29" spans="1:3" ht="19.5">
      <c r="A29" s="97"/>
      <c r="B29" s="8" t="s">
        <v>477</v>
      </c>
      <c r="C29" s="66">
        <v>13528</v>
      </c>
    </row>
    <row r="30" spans="1:3" ht="19.5">
      <c r="A30" s="97"/>
      <c r="B30" s="8" t="s">
        <v>618</v>
      </c>
      <c r="C30" s="66">
        <v>76835</v>
      </c>
    </row>
    <row r="31" spans="1:3" ht="19.5">
      <c r="A31" s="97"/>
      <c r="B31" s="8" t="s">
        <v>619</v>
      </c>
      <c r="C31" s="66">
        <v>673302.44</v>
      </c>
    </row>
    <row r="32" spans="1:3" ht="19.5">
      <c r="A32" s="185" t="s">
        <v>494</v>
      </c>
      <c r="B32" s="186"/>
      <c r="C32" s="91">
        <f>SUM(C33:C36)</f>
        <v>62382</v>
      </c>
    </row>
    <row r="33" spans="1:3" ht="19.5">
      <c r="A33" s="97"/>
      <c r="B33" s="8" t="s">
        <v>496</v>
      </c>
      <c r="C33" s="66">
        <v>577</v>
      </c>
    </row>
    <row r="34" spans="1:9" ht="19.5">
      <c r="A34" s="97"/>
      <c r="B34" s="8" t="s">
        <v>495</v>
      </c>
      <c r="C34" s="66">
        <v>25200</v>
      </c>
      <c r="G34" s="94"/>
      <c r="H34" s="94"/>
      <c r="I34" s="94"/>
    </row>
    <row r="35" spans="1:9" ht="19.5">
      <c r="A35" s="97"/>
      <c r="B35" s="8" t="s">
        <v>435</v>
      </c>
      <c r="C35" s="66">
        <v>4988</v>
      </c>
      <c r="G35" s="94"/>
      <c r="H35" s="94"/>
      <c r="I35" s="94"/>
    </row>
    <row r="36" spans="1:9" ht="19.5">
      <c r="A36" s="97"/>
      <c r="B36" s="8" t="s">
        <v>551</v>
      </c>
      <c r="C36" s="66">
        <v>31617</v>
      </c>
      <c r="G36" s="94"/>
      <c r="H36" s="94"/>
      <c r="I36" s="94"/>
    </row>
    <row r="37" spans="1:9" ht="19.5">
      <c r="A37" s="185" t="s">
        <v>148</v>
      </c>
      <c r="B37" s="185"/>
      <c r="C37" s="91">
        <f>SUM(C38:C40)</f>
        <v>16478</v>
      </c>
      <c r="G37" s="94"/>
      <c r="H37" s="94"/>
      <c r="I37" s="94"/>
    </row>
    <row r="38" spans="1:9" ht="19.5">
      <c r="A38" s="97"/>
      <c r="B38" s="119" t="s">
        <v>542</v>
      </c>
      <c r="C38" s="66">
        <v>1687</v>
      </c>
      <c r="G38" s="94"/>
      <c r="H38" s="94"/>
      <c r="I38" s="94"/>
    </row>
    <row r="39" spans="1:9" ht="19.5">
      <c r="A39" s="97"/>
      <c r="B39" s="119" t="s">
        <v>541</v>
      </c>
      <c r="C39" s="66">
        <v>14791</v>
      </c>
      <c r="G39" s="94"/>
      <c r="H39" s="94"/>
      <c r="I39" s="94"/>
    </row>
    <row r="40" spans="1:9" ht="19.5">
      <c r="A40" s="97"/>
      <c r="B40" s="119" t="s">
        <v>534</v>
      </c>
      <c r="C40" s="66">
        <v>0</v>
      </c>
      <c r="G40" s="94"/>
      <c r="H40" s="94"/>
      <c r="I40" s="94"/>
    </row>
    <row r="41" spans="1:9" ht="19.5">
      <c r="A41" s="185" t="s">
        <v>291</v>
      </c>
      <c r="B41" s="185"/>
      <c r="C41" s="91">
        <f>SUM(C42:C45)</f>
        <v>27074</v>
      </c>
      <c r="G41" s="94"/>
      <c r="H41" s="94"/>
      <c r="I41" s="94"/>
    </row>
    <row r="42" spans="1:9" ht="19.5">
      <c r="A42" s="97"/>
      <c r="B42" s="8" t="s">
        <v>440</v>
      </c>
      <c r="C42" s="66">
        <v>152</v>
      </c>
      <c r="G42" s="94"/>
      <c r="H42" s="94"/>
      <c r="I42" s="94"/>
    </row>
    <row r="43" spans="1:9" ht="19.5">
      <c r="A43" s="97"/>
      <c r="B43" s="8" t="s">
        <v>261</v>
      </c>
      <c r="C43" s="66">
        <v>11184</v>
      </c>
      <c r="G43" s="94"/>
      <c r="H43" s="94"/>
      <c r="I43" s="94"/>
    </row>
    <row r="44" spans="1:9" ht="19.5">
      <c r="A44" s="97"/>
      <c r="B44" s="8" t="s">
        <v>477</v>
      </c>
      <c r="C44" s="66">
        <v>2428</v>
      </c>
      <c r="G44" s="94"/>
      <c r="H44" s="94"/>
      <c r="I44" s="94"/>
    </row>
    <row r="45" spans="1:9" ht="19.5">
      <c r="A45" s="97"/>
      <c r="B45" s="8" t="s">
        <v>620</v>
      </c>
      <c r="C45" s="66">
        <v>13310</v>
      </c>
      <c r="G45" s="94"/>
      <c r="H45" s="94"/>
      <c r="I45" s="94"/>
    </row>
    <row r="46" spans="1:9" ht="19.5">
      <c r="A46" s="185" t="s">
        <v>150</v>
      </c>
      <c r="B46" s="186"/>
      <c r="C46" s="91">
        <v>6813</v>
      </c>
      <c r="G46" s="94"/>
      <c r="H46" s="94"/>
      <c r="I46" s="94"/>
    </row>
    <row r="47" spans="1:9" ht="19.5">
      <c r="A47" s="185" t="s">
        <v>338</v>
      </c>
      <c r="B47" s="186"/>
      <c r="C47" s="91">
        <v>66600.9</v>
      </c>
      <c r="G47" s="94"/>
      <c r="H47" s="94"/>
      <c r="I47" s="94"/>
    </row>
    <row r="48" spans="1:9" ht="19.5">
      <c r="A48" s="185" t="s">
        <v>470</v>
      </c>
      <c r="B48" s="186"/>
      <c r="C48" s="91">
        <v>27429</v>
      </c>
      <c r="G48" s="94"/>
      <c r="H48" s="94"/>
      <c r="I48" s="94"/>
    </row>
    <row r="49" spans="1:3" ht="19.5">
      <c r="A49" s="185" t="s">
        <v>153</v>
      </c>
      <c r="B49" s="186"/>
      <c r="C49" s="91">
        <f>SUM(C50:C56)</f>
        <v>65764.06</v>
      </c>
    </row>
    <row r="50" spans="1:3" ht="19.5">
      <c r="A50" s="97"/>
      <c r="B50" s="8" t="s">
        <v>264</v>
      </c>
      <c r="C50" s="66">
        <v>11175</v>
      </c>
    </row>
    <row r="51" spans="1:3" ht="19.5">
      <c r="A51" s="97"/>
      <c r="B51" s="8" t="s">
        <v>546</v>
      </c>
      <c r="C51" s="66">
        <v>8197</v>
      </c>
    </row>
    <row r="52" spans="1:3" ht="19.5">
      <c r="A52" s="97"/>
      <c r="B52" s="8" t="s">
        <v>547</v>
      </c>
      <c r="C52" s="66">
        <v>6516</v>
      </c>
    </row>
    <row r="53" spans="1:3" ht="19.5">
      <c r="A53" s="97"/>
      <c r="B53" s="8" t="s">
        <v>443</v>
      </c>
      <c r="C53" s="66">
        <v>3997</v>
      </c>
    </row>
    <row r="54" spans="1:3" ht="19.5">
      <c r="A54" s="97"/>
      <c r="B54" s="8" t="s">
        <v>552</v>
      </c>
      <c r="C54" s="66">
        <v>308</v>
      </c>
    </row>
    <row r="55" spans="1:3" ht="19.5">
      <c r="A55" s="97"/>
      <c r="B55" s="8" t="s">
        <v>477</v>
      </c>
      <c r="C55" s="66">
        <v>4973</v>
      </c>
    </row>
    <row r="56" spans="1:3" ht="19.5">
      <c r="A56" s="97"/>
      <c r="B56" s="8" t="s">
        <v>621</v>
      </c>
      <c r="C56" s="66">
        <v>30598.06</v>
      </c>
    </row>
    <row r="57" spans="1:3" ht="19.5">
      <c r="A57" s="185" t="s">
        <v>313</v>
      </c>
      <c r="B57" s="186"/>
      <c r="C57" s="91">
        <f>SUM(C58:C64)</f>
        <v>62054.57</v>
      </c>
    </row>
    <row r="58" spans="1:3" ht="19.5">
      <c r="A58" s="97"/>
      <c r="B58" s="8" t="s">
        <v>543</v>
      </c>
      <c r="C58" s="106">
        <v>7878</v>
      </c>
    </row>
    <row r="59" spans="1:3" ht="18.75">
      <c r="A59" s="44"/>
      <c r="B59" s="8" t="s">
        <v>316</v>
      </c>
      <c r="C59" s="106">
        <v>21558.67</v>
      </c>
    </row>
    <row r="60" spans="1:3" ht="18.75">
      <c r="A60" s="44"/>
      <c r="B60" s="8" t="s">
        <v>317</v>
      </c>
      <c r="C60" s="106">
        <v>25919</v>
      </c>
    </row>
    <row r="61" spans="1:3" ht="18.75">
      <c r="A61" s="44"/>
      <c r="B61" s="8" t="s">
        <v>380</v>
      </c>
      <c r="C61" s="106">
        <v>465.9</v>
      </c>
    </row>
    <row r="62" spans="1:3" ht="18.75">
      <c r="A62" s="44"/>
      <c r="B62" s="8" t="s">
        <v>548</v>
      </c>
      <c r="C62" s="106">
        <v>1292</v>
      </c>
    </row>
    <row r="63" spans="1:3" ht="18.75">
      <c r="A63" s="44"/>
      <c r="B63" s="8" t="s">
        <v>549</v>
      </c>
      <c r="C63" s="106">
        <v>610</v>
      </c>
    </row>
    <row r="64" spans="1:3" ht="18.75">
      <c r="A64" s="44"/>
      <c r="B64" s="8" t="s">
        <v>447</v>
      </c>
      <c r="C64" s="106">
        <v>4331</v>
      </c>
    </row>
    <row r="65" spans="1:5" ht="19.5">
      <c r="A65" s="185" t="s">
        <v>187</v>
      </c>
      <c r="B65" s="186"/>
      <c r="C65" s="91">
        <v>229521</v>
      </c>
      <c r="E65" s="50"/>
    </row>
    <row r="66" spans="1:5" ht="19.5">
      <c r="A66" s="185" t="s">
        <v>622</v>
      </c>
      <c r="B66" s="186"/>
      <c r="C66" s="91">
        <v>27127</v>
      </c>
      <c r="E66" s="50"/>
    </row>
    <row r="67" spans="1:5" ht="19.5">
      <c r="A67" s="185" t="s">
        <v>623</v>
      </c>
      <c r="B67" s="186"/>
      <c r="C67" s="91">
        <v>20251</v>
      </c>
      <c r="E67" s="50"/>
    </row>
    <row r="68" spans="1:3" ht="19.5">
      <c r="A68" s="185" t="s">
        <v>324</v>
      </c>
      <c r="B68" s="186"/>
      <c r="C68" s="91">
        <f>SUM(C69:C85)</f>
        <v>475744.98</v>
      </c>
    </row>
    <row r="69" spans="1:3" ht="19.5">
      <c r="A69" s="97"/>
      <c r="B69" s="8" t="s">
        <v>482</v>
      </c>
      <c r="C69" s="106">
        <v>0</v>
      </c>
    </row>
    <row r="70" spans="1:3" ht="19.5">
      <c r="A70" s="97"/>
      <c r="B70" s="8" t="s">
        <v>264</v>
      </c>
      <c r="C70" s="106">
        <v>76819</v>
      </c>
    </row>
    <row r="71" spans="1:3" ht="19.5">
      <c r="A71" s="97"/>
      <c r="B71" s="8" t="s">
        <v>553</v>
      </c>
      <c r="C71" s="106">
        <v>16089</v>
      </c>
    </row>
    <row r="72" spans="1:5" ht="18.75">
      <c r="A72" s="44"/>
      <c r="B72" s="8" t="s">
        <v>325</v>
      </c>
      <c r="C72" s="106">
        <v>3984</v>
      </c>
      <c r="D72" s="50"/>
      <c r="E72" s="50"/>
    </row>
    <row r="73" spans="1:5" ht="18.75">
      <c r="A73" s="44"/>
      <c r="B73" s="8" t="s">
        <v>328</v>
      </c>
      <c r="C73" s="106">
        <v>6574</v>
      </c>
      <c r="D73" s="50"/>
      <c r="E73" s="50"/>
    </row>
    <row r="74" spans="1:9" ht="18.75">
      <c r="A74" s="44"/>
      <c r="B74" s="8" t="s">
        <v>392</v>
      </c>
      <c r="C74" s="106">
        <v>8000</v>
      </c>
      <c r="D74" s="50"/>
      <c r="E74" s="50"/>
      <c r="I74" s="71"/>
    </row>
    <row r="75" spans="1:5" ht="18.75">
      <c r="A75" s="44"/>
      <c r="B75" s="8" t="s">
        <v>285</v>
      </c>
      <c r="C75" s="106">
        <v>811</v>
      </c>
      <c r="D75" s="50"/>
      <c r="E75" s="50"/>
    </row>
    <row r="76" spans="1:5" ht="18.75">
      <c r="A76" s="44"/>
      <c r="B76" s="8" t="s">
        <v>455</v>
      </c>
      <c r="C76" s="106">
        <v>500</v>
      </c>
      <c r="D76" s="50"/>
      <c r="E76" s="50"/>
    </row>
    <row r="77" spans="1:5" ht="18.75">
      <c r="A77" s="44"/>
      <c r="B77" s="8" t="s">
        <v>332</v>
      </c>
      <c r="C77" s="106">
        <v>4950.6</v>
      </c>
      <c r="D77" s="50"/>
      <c r="E77" s="50"/>
    </row>
    <row r="78" spans="1:5" ht="18.75">
      <c r="A78" s="44"/>
      <c r="B78" s="8" t="s">
        <v>454</v>
      </c>
      <c r="C78" s="106">
        <v>13486</v>
      </c>
      <c r="D78" s="50"/>
      <c r="E78" s="50"/>
    </row>
    <row r="79" spans="1:5" ht="18.75">
      <c r="A79" s="44"/>
      <c r="B79" s="8" t="s">
        <v>554</v>
      </c>
      <c r="C79" s="106">
        <v>8071</v>
      </c>
      <c r="D79" s="50"/>
      <c r="E79" s="50"/>
    </row>
    <row r="80" spans="1:5" ht="18.75">
      <c r="A80" s="44"/>
      <c r="B80" s="8" t="s">
        <v>333</v>
      </c>
      <c r="C80" s="106">
        <v>41063.38</v>
      </c>
      <c r="D80" s="50"/>
      <c r="E80" s="50"/>
    </row>
    <row r="81" spans="1:5" ht="18.75">
      <c r="A81" s="44"/>
      <c r="B81" s="8" t="s">
        <v>434</v>
      </c>
      <c r="C81" s="106">
        <v>9349</v>
      </c>
      <c r="D81" s="50"/>
      <c r="E81" s="50"/>
    </row>
    <row r="82" spans="1:5" ht="18.75">
      <c r="A82" s="44"/>
      <c r="B82" s="10" t="s">
        <v>334</v>
      </c>
      <c r="C82" s="106">
        <v>21918</v>
      </c>
      <c r="D82" s="50"/>
      <c r="E82" s="50"/>
    </row>
    <row r="83" spans="1:5" ht="18.75">
      <c r="A83" s="44"/>
      <c r="B83" s="10" t="s">
        <v>624</v>
      </c>
      <c r="C83" s="106">
        <v>2000</v>
      </c>
      <c r="D83" s="50"/>
      <c r="E83" s="50"/>
    </row>
    <row r="84" spans="1:5" ht="18.75">
      <c r="A84" s="44"/>
      <c r="B84" s="10" t="s">
        <v>481</v>
      </c>
      <c r="C84" s="106">
        <v>120</v>
      </c>
      <c r="D84" s="50"/>
      <c r="E84" s="50"/>
    </row>
    <row r="85" spans="1:5" ht="18.75">
      <c r="A85" s="44"/>
      <c r="B85" s="10" t="s">
        <v>335</v>
      </c>
      <c r="C85" s="106">
        <v>262010</v>
      </c>
      <c r="D85" s="50"/>
      <c r="E85" s="50"/>
    </row>
    <row r="86" spans="1:4" ht="19.5">
      <c r="A86" s="185" t="s">
        <v>24</v>
      </c>
      <c r="B86" s="186"/>
      <c r="C86" s="91">
        <f>SUM(C2+C3+C6+C8+C16+C18+C20+C23+C26+C28+C32+C37+C41+C46+C47+C48+C49+C57+C65+C66+C67+C68)</f>
        <v>2887361.13</v>
      </c>
      <c r="D86" s="71"/>
    </row>
    <row r="87" spans="2:6" ht="177" customHeight="1">
      <c r="B87" s="50"/>
      <c r="C87" s="65"/>
      <c r="E87" s="50"/>
      <c r="F87" s="71"/>
    </row>
    <row r="88" spans="1:5" ht="28.5" customHeight="1">
      <c r="A88" s="44"/>
      <c r="B88" s="110" t="s">
        <v>342</v>
      </c>
      <c r="C88" s="109" t="s">
        <v>165</v>
      </c>
      <c r="E88" s="50"/>
    </row>
    <row r="89" spans="1:6" ht="28.5" customHeight="1">
      <c r="A89" s="185" t="s">
        <v>343</v>
      </c>
      <c r="B89" s="186"/>
      <c r="C89" s="91">
        <f>SUM(F98)</f>
        <v>1699514.6400000001</v>
      </c>
      <c r="E89" s="50"/>
      <c r="F89" s="2">
        <v>331952.24</v>
      </c>
    </row>
    <row r="90" spans="1:6" ht="28.5" customHeight="1">
      <c r="A90" s="185" t="s">
        <v>381</v>
      </c>
      <c r="B90" s="186"/>
      <c r="C90" s="91">
        <v>65772</v>
      </c>
      <c r="E90" s="50"/>
      <c r="F90" s="2">
        <v>7811.58</v>
      </c>
    </row>
    <row r="91" spans="1:6" ht="28.5" customHeight="1">
      <c r="A91" s="185" t="s">
        <v>130</v>
      </c>
      <c r="B91" s="186"/>
      <c r="C91" s="91">
        <v>1683</v>
      </c>
      <c r="E91" s="50"/>
      <c r="F91" s="2">
        <v>30835.06</v>
      </c>
    </row>
    <row r="92" spans="1:6" ht="28.5" customHeight="1">
      <c r="A92" s="185" t="s">
        <v>346</v>
      </c>
      <c r="B92" s="186"/>
      <c r="C92" s="91">
        <v>250</v>
      </c>
      <c r="E92" s="50"/>
      <c r="F92" s="2">
        <v>282989.5</v>
      </c>
    </row>
    <row r="93" spans="1:6" ht="28.5" customHeight="1">
      <c r="A93" s="185" t="s">
        <v>136</v>
      </c>
      <c r="B93" s="186"/>
      <c r="C93" s="91">
        <v>60900</v>
      </c>
      <c r="E93" s="50"/>
      <c r="F93" s="2">
        <v>262010</v>
      </c>
    </row>
    <row r="94" spans="1:6" ht="28.5" customHeight="1">
      <c r="A94" s="185" t="s">
        <v>539</v>
      </c>
      <c r="B94" s="186"/>
      <c r="C94" s="91">
        <v>47378</v>
      </c>
      <c r="E94" s="50"/>
      <c r="F94" s="2">
        <v>697460.59</v>
      </c>
    </row>
    <row r="95" spans="1:6" ht="28.5" customHeight="1">
      <c r="A95" s="185" t="s">
        <v>556</v>
      </c>
      <c r="B95" s="186"/>
      <c r="C95" s="91">
        <v>127000</v>
      </c>
      <c r="E95" s="50"/>
      <c r="F95" s="2">
        <v>8110.71</v>
      </c>
    </row>
    <row r="96" spans="1:6" ht="28.5" customHeight="1">
      <c r="A96" s="185" t="s">
        <v>132</v>
      </c>
      <c r="B96" s="186"/>
      <c r="C96" s="91">
        <v>2668</v>
      </c>
      <c r="E96" s="50"/>
      <c r="F96" s="2">
        <v>5.36</v>
      </c>
    </row>
    <row r="97" spans="1:6" ht="28.5" customHeight="1">
      <c r="A97" s="185" t="s">
        <v>490</v>
      </c>
      <c r="B97" s="186"/>
      <c r="C97" s="91">
        <v>16658.6</v>
      </c>
      <c r="E97" s="50"/>
      <c r="F97" s="2">
        <v>78339.6</v>
      </c>
    </row>
    <row r="98" spans="1:6" ht="28.5" customHeight="1">
      <c r="A98" s="185" t="s">
        <v>352</v>
      </c>
      <c r="B98" s="186"/>
      <c r="C98" s="91">
        <v>480070</v>
      </c>
      <c r="E98" s="50"/>
      <c r="F98" s="2">
        <f>SUM(F89:F97)</f>
        <v>1699514.6400000001</v>
      </c>
    </row>
    <row r="99" spans="1:5" ht="28.5" customHeight="1">
      <c r="A99" s="185" t="s">
        <v>131</v>
      </c>
      <c r="B99" s="186"/>
      <c r="C99" s="91">
        <v>39516</v>
      </c>
      <c r="E99" s="50"/>
    </row>
    <row r="100" spans="1:5" ht="28.5" customHeight="1">
      <c r="A100" s="185" t="s">
        <v>499</v>
      </c>
      <c r="B100" s="186"/>
      <c r="C100" s="91">
        <v>6600</v>
      </c>
      <c r="E100" s="50"/>
    </row>
    <row r="101" spans="1:5" ht="28.5" customHeight="1">
      <c r="A101" s="185" t="s">
        <v>357</v>
      </c>
      <c r="B101" s="186"/>
      <c r="C101" s="91">
        <v>114794</v>
      </c>
      <c r="E101" s="50"/>
    </row>
    <row r="102" spans="1:3" ht="19.5">
      <c r="A102" s="185" t="s">
        <v>358</v>
      </c>
      <c r="B102" s="186"/>
      <c r="C102" s="91">
        <v>280007</v>
      </c>
    </row>
    <row r="103" spans="1:3" ht="19.5">
      <c r="A103" s="185" t="s">
        <v>484</v>
      </c>
      <c r="B103" s="186"/>
      <c r="C103" s="91">
        <v>14510.5</v>
      </c>
    </row>
    <row r="104" spans="1:3" ht="19.5">
      <c r="A104" s="185" t="s">
        <v>459</v>
      </c>
      <c r="B104" s="186"/>
      <c r="C104" s="91">
        <v>414.37</v>
      </c>
    </row>
    <row r="105" spans="1:3" ht="19.5">
      <c r="A105" s="185" t="s">
        <v>555</v>
      </c>
      <c r="B105" s="186"/>
      <c r="C105" s="91">
        <v>500</v>
      </c>
    </row>
    <row r="106" spans="1:3" ht="19.5">
      <c r="A106" s="185" t="s">
        <v>24</v>
      </c>
      <c r="B106" s="186"/>
      <c r="C106" s="91">
        <f>SUM(C89:C105)</f>
        <v>2958236.1100000003</v>
      </c>
    </row>
    <row r="108" ht="12.75">
      <c r="C108" s="71"/>
    </row>
  </sheetData>
  <sheetProtection/>
  <mergeCells count="36">
    <mergeCell ref="A102:B102"/>
    <mergeCell ref="A103:B103"/>
    <mergeCell ref="A104:B104"/>
    <mergeCell ref="A105:B105"/>
    <mergeCell ref="A106:B106"/>
    <mergeCell ref="A67:B6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57:B57"/>
    <mergeCell ref="A65:B65"/>
    <mergeCell ref="A66:B66"/>
    <mergeCell ref="A68:B68"/>
    <mergeCell ref="A86:B86"/>
    <mergeCell ref="A89:B89"/>
    <mergeCell ref="A37:B37"/>
    <mergeCell ref="A41:B41"/>
    <mergeCell ref="A46:B46"/>
    <mergeCell ref="A47:B47"/>
    <mergeCell ref="A48:B48"/>
    <mergeCell ref="A49:B49"/>
    <mergeCell ref="A2:B2"/>
    <mergeCell ref="A8:B8"/>
    <mergeCell ref="A20:B20"/>
    <mergeCell ref="A26:B26"/>
    <mergeCell ref="A28:B28"/>
    <mergeCell ref="A32:B32"/>
  </mergeCells>
  <printOptions/>
  <pageMargins left="0.7" right="0.7" top="0.787401575" bottom="0.7874015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7.57421875" style="2" customWidth="1"/>
    <col min="3" max="3" width="24.28125" style="2" customWidth="1"/>
    <col min="4" max="7" width="14.8515625" style="2" customWidth="1"/>
    <col min="8" max="8" width="10.140625" style="2" bestFit="1" customWidth="1"/>
    <col min="9" max="16384" width="9.140625" style="2" customWidth="1"/>
  </cols>
  <sheetData>
    <row r="1" spans="1:6" ht="15.75">
      <c r="A1" s="191" t="s">
        <v>607</v>
      </c>
      <c r="B1" s="192"/>
      <c r="C1" s="192"/>
      <c r="D1" s="192"/>
      <c r="E1" s="192"/>
      <c r="F1" s="192"/>
    </row>
    <row r="2" spans="1:9" ht="28.5" customHeight="1">
      <c r="A2" s="76" t="s">
        <v>200</v>
      </c>
      <c r="B2" s="152"/>
      <c r="C2" s="152"/>
      <c r="D2" s="153"/>
      <c r="E2" s="153"/>
      <c r="F2" s="154">
        <v>43427</v>
      </c>
      <c r="G2" s="89"/>
      <c r="I2" s="50"/>
    </row>
    <row r="3" spans="1:9" ht="28.5" customHeight="1">
      <c r="A3" s="155" t="s">
        <v>202</v>
      </c>
      <c r="B3" s="47"/>
      <c r="C3" s="47"/>
      <c r="D3" s="89"/>
      <c r="E3" s="89"/>
      <c r="F3" s="156">
        <v>43430</v>
      </c>
      <c r="G3" s="89"/>
      <c r="I3" s="50"/>
    </row>
    <row r="4" spans="1:9" ht="28.5" customHeight="1">
      <c r="A4" s="155" t="s">
        <v>203</v>
      </c>
      <c r="B4" s="47"/>
      <c r="C4" s="47"/>
      <c r="D4" s="89"/>
      <c r="E4" s="89"/>
      <c r="F4" s="156">
        <v>43430</v>
      </c>
      <c r="G4" s="89"/>
      <c r="I4" s="50"/>
    </row>
    <row r="5" spans="1:9" ht="28.5" customHeight="1">
      <c r="A5" s="155" t="s">
        <v>204</v>
      </c>
      <c r="B5" s="47"/>
      <c r="C5" s="47"/>
      <c r="D5" s="89"/>
      <c r="E5" s="89"/>
      <c r="F5" s="156" t="s">
        <v>209</v>
      </c>
      <c r="G5" s="89"/>
      <c r="I5" s="50"/>
    </row>
    <row r="6" spans="1:7" ht="15.75">
      <c r="A6" s="155"/>
      <c r="B6" s="47"/>
      <c r="C6" s="47"/>
      <c r="D6" s="89"/>
      <c r="E6" s="89"/>
      <c r="F6" s="156"/>
      <c r="G6" s="89"/>
    </row>
    <row r="7" spans="1:7" ht="15.75">
      <c r="A7" s="155"/>
      <c r="B7" s="47"/>
      <c r="C7" s="47"/>
      <c r="D7" s="89"/>
      <c r="E7" s="89"/>
      <c r="F7" s="156"/>
      <c r="G7" s="89"/>
    </row>
    <row r="8" spans="1:9" ht="28.5" customHeight="1">
      <c r="A8" s="155" t="s">
        <v>247</v>
      </c>
      <c r="B8" s="47"/>
      <c r="C8" s="47"/>
      <c r="D8" s="89"/>
      <c r="E8" s="89"/>
      <c r="F8" s="156" t="s">
        <v>209</v>
      </c>
      <c r="G8" s="89"/>
      <c r="I8" s="50"/>
    </row>
    <row r="9" spans="1:9" ht="28.5" customHeight="1">
      <c r="A9" s="155" t="s">
        <v>561</v>
      </c>
      <c r="B9" s="47"/>
      <c r="C9" s="47"/>
      <c r="D9" s="65"/>
      <c r="E9" s="65"/>
      <c r="F9" s="156" t="s">
        <v>209</v>
      </c>
      <c r="G9" s="65"/>
      <c r="I9" s="50"/>
    </row>
    <row r="10" spans="1:9" ht="28.5" customHeight="1">
      <c r="A10" s="155"/>
      <c r="B10" s="47"/>
      <c r="C10" s="47"/>
      <c r="D10" s="65"/>
      <c r="E10" s="65"/>
      <c r="F10" s="157"/>
      <c r="G10" s="65"/>
      <c r="I10" s="50"/>
    </row>
    <row r="11" spans="1:7" ht="12.75" customHeight="1">
      <c r="A11" s="193" t="s">
        <v>127</v>
      </c>
      <c r="B11" s="193" t="s">
        <v>557</v>
      </c>
      <c r="C11" s="195" t="s">
        <v>25</v>
      </c>
      <c r="D11" s="193" t="s">
        <v>558</v>
      </c>
      <c r="E11" s="193" t="s">
        <v>559</v>
      </c>
      <c r="F11" s="193" t="s">
        <v>560</v>
      </c>
      <c r="G11" s="140"/>
    </row>
    <row r="12" spans="1:7" ht="12.75">
      <c r="A12" s="194"/>
      <c r="B12" s="194"/>
      <c r="C12" s="196"/>
      <c r="D12" s="194"/>
      <c r="E12" s="194"/>
      <c r="F12" s="194"/>
      <c r="G12" s="140"/>
    </row>
    <row r="13" spans="1:7" ht="12.75">
      <c r="A13" s="197" t="s">
        <v>562</v>
      </c>
      <c r="B13" s="198"/>
      <c r="C13" s="198"/>
      <c r="D13" s="198"/>
      <c r="E13" s="198"/>
      <c r="F13" s="199"/>
      <c r="G13" s="140"/>
    </row>
    <row r="14" spans="1:7" ht="12.75">
      <c r="A14" s="121"/>
      <c r="B14" s="122">
        <v>1111</v>
      </c>
      <c r="C14" s="123" t="s">
        <v>564</v>
      </c>
      <c r="D14" s="121">
        <v>330000</v>
      </c>
      <c r="E14" s="121">
        <v>330000</v>
      </c>
      <c r="F14" s="142">
        <v>390000</v>
      </c>
      <c r="G14" s="130"/>
    </row>
    <row r="15" spans="1:7" ht="12.75">
      <c r="A15" s="124"/>
      <c r="B15" s="122">
        <v>1112</v>
      </c>
      <c r="C15" s="123" t="s">
        <v>565</v>
      </c>
      <c r="D15" s="124">
        <v>10000</v>
      </c>
      <c r="E15" s="124">
        <v>10000</v>
      </c>
      <c r="F15" s="143">
        <v>10000</v>
      </c>
      <c r="G15" s="130"/>
    </row>
    <row r="16" spans="1:7" ht="12.75">
      <c r="A16" s="124"/>
      <c r="B16" s="125">
        <v>1113</v>
      </c>
      <c r="C16" s="123" t="s">
        <v>566</v>
      </c>
      <c r="D16" s="124">
        <v>30000</v>
      </c>
      <c r="E16" s="124">
        <v>30000</v>
      </c>
      <c r="F16" s="143">
        <v>30000</v>
      </c>
      <c r="G16" s="130"/>
    </row>
    <row r="17" spans="1:7" ht="12.75">
      <c r="A17" s="124"/>
      <c r="B17" s="125">
        <v>1121</v>
      </c>
      <c r="C17" s="123" t="s">
        <v>567</v>
      </c>
      <c r="D17" s="124">
        <v>310000</v>
      </c>
      <c r="E17" s="124">
        <v>310000</v>
      </c>
      <c r="F17" s="143">
        <v>310000</v>
      </c>
      <c r="G17" s="130"/>
    </row>
    <row r="18" spans="1:7" ht="12.75">
      <c r="A18" s="124"/>
      <c r="B18" s="125">
        <v>1122</v>
      </c>
      <c r="C18" s="123" t="s">
        <v>568</v>
      </c>
      <c r="D18" s="124"/>
      <c r="E18" s="124">
        <v>262010</v>
      </c>
      <c r="F18" s="143">
        <v>200000</v>
      </c>
      <c r="G18" s="130"/>
    </row>
    <row r="19" spans="1:7" ht="12.75">
      <c r="A19" s="124"/>
      <c r="B19" s="122">
        <v>1211</v>
      </c>
      <c r="C19" s="123" t="s">
        <v>569</v>
      </c>
      <c r="D19" s="124">
        <v>720000</v>
      </c>
      <c r="E19" s="124">
        <v>720000</v>
      </c>
      <c r="F19" s="143">
        <v>750000</v>
      </c>
      <c r="G19" s="130"/>
    </row>
    <row r="20" spans="1:7" ht="12.75">
      <c r="A20" s="124"/>
      <c r="B20" s="125">
        <v>1340</v>
      </c>
      <c r="C20" s="126" t="s">
        <v>570</v>
      </c>
      <c r="D20" s="124">
        <v>55000</v>
      </c>
      <c r="E20" s="124">
        <v>55000</v>
      </c>
      <c r="F20" s="143">
        <v>55000</v>
      </c>
      <c r="G20" s="130"/>
    </row>
    <row r="21" spans="1:7" ht="12.75">
      <c r="A21" s="124"/>
      <c r="B21" s="125">
        <v>1341</v>
      </c>
      <c r="C21" s="126" t="s">
        <v>571</v>
      </c>
      <c r="D21" s="124">
        <v>1500</v>
      </c>
      <c r="E21" s="124">
        <v>1500</v>
      </c>
      <c r="F21" s="143">
        <v>1500</v>
      </c>
      <c r="G21" s="130"/>
    </row>
    <row r="22" spans="1:7" ht="12.75">
      <c r="A22" s="124"/>
      <c r="B22" s="125">
        <v>1381</v>
      </c>
      <c r="C22" s="126" t="s">
        <v>572</v>
      </c>
      <c r="D22" s="124">
        <v>0</v>
      </c>
      <c r="E22" s="124">
        <v>0</v>
      </c>
      <c r="F22" s="143">
        <v>5000</v>
      </c>
      <c r="G22" s="130"/>
    </row>
    <row r="23" spans="1:7" ht="12.75">
      <c r="A23" s="124"/>
      <c r="B23" s="125">
        <v>1511</v>
      </c>
      <c r="C23" s="126" t="s">
        <v>573</v>
      </c>
      <c r="D23" s="124">
        <v>70000</v>
      </c>
      <c r="E23" s="124">
        <v>70000</v>
      </c>
      <c r="F23" s="143">
        <v>75000</v>
      </c>
      <c r="G23" s="130"/>
    </row>
    <row r="24" spans="1:7" ht="12.75">
      <c r="A24" s="197" t="s">
        <v>563</v>
      </c>
      <c r="B24" s="198"/>
      <c r="C24" s="198"/>
      <c r="D24" s="198"/>
      <c r="E24" s="198"/>
      <c r="F24" s="199"/>
      <c r="G24" s="130"/>
    </row>
    <row r="25" spans="1:7" ht="12.75">
      <c r="A25" s="124">
        <v>1012</v>
      </c>
      <c r="B25" s="125"/>
      <c r="C25" s="126" t="s">
        <v>574</v>
      </c>
      <c r="D25" s="124">
        <v>43000</v>
      </c>
      <c r="E25" s="124">
        <v>43000</v>
      </c>
      <c r="F25" s="143">
        <v>72000</v>
      </c>
      <c r="G25" s="130"/>
    </row>
    <row r="26" spans="1:7" ht="12.75">
      <c r="A26" s="124">
        <v>1032</v>
      </c>
      <c r="B26" s="125"/>
      <c r="C26" s="126" t="s">
        <v>575</v>
      </c>
      <c r="D26" s="124">
        <v>350000</v>
      </c>
      <c r="E26" s="124">
        <v>350000</v>
      </c>
      <c r="F26" s="143">
        <v>240000</v>
      </c>
      <c r="G26" s="130"/>
    </row>
    <row r="27" spans="1:7" ht="12.75">
      <c r="A27" s="124">
        <v>2310</v>
      </c>
      <c r="B27" s="125"/>
      <c r="C27" s="126" t="s">
        <v>353</v>
      </c>
      <c r="D27" s="124">
        <v>40000</v>
      </c>
      <c r="E27" s="124">
        <v>40000</v>
      </c>
      <c r="F27" s="143">
        <v>40000</v>
      </c>
      <c r="G27" s="130"/>
    </row>
    <row r="28" spans="1:7" ht="12.75">
      <c r="A28" s="124">
        <v>3612</v>
      </c>
      <c r="B28" s="125"/>
      <c r="C28" s="126" t="s">
        <v>429</v>
      </c>
      <c r="D28" s="124">
        <v>120500</v>
      </c>
      <c r="E28" s="124">
        <v>120500</v>
      </c>
      <c r="F28" s="143">
        <v>120500</v>
      </c>
      <c r="G28" s="130"/>
    </row>
    <row r="29" spans="1:7" ht="12.75">
      <c r="A29" s="124">
        <v>6171</v>
      </c>
      <c r="B29" s="125"/>
      <c r="C29" s="126" t="s">
        <v>156</v>
      </c>
      <c r="D29" s="124">
        <v>200</v>
      </c>
      <c r="E29" s="124">
        <v>200</v>
      </c>
      <c r="F29" s="143">
        <v>300</v>
      </c>
      <c r="G29" s="130"/>
    </row>
    <row r="30" spans="1:7" ht="12.75">
      <c r="A30" s="197" t="s">
        <v>576</v>
      </c>
      <c r="B30" s="198"/>
      <c r="C30" s="198"/>
      <c r="D30" s="198"/>
      <c r="E30" s="198"/>
      <c r="F30" s="199"/>
      <c r="G30" s="130"/>
    </row>
    <row r="31" spans="1:7" ht="12.75">
      <c r="A31" s="124"/>
      <c r="B31" s="125">
        <v>4111</v>
      </c>
      <c r="C31" s="146" t="s">
        <v>577</v>
      </c>
      <c r="D31" s="124">
        <v>0</v>
      </c>
      <c r="E31" s="124">
        <v>65251</v>
      </c>
      <c r="F31" s="143">
        <v>0</v>
      </c>
      <c r="G31" s="130"/>
    </row>
    <row r="32" spans="1:7" ht="12.75">
      <c r="A32" s="124"/>
      <c r="B32" s="125">
        <v>4112</v>
      </c>
      <c r="C32" s="146" t="s">
        <v>578</v>
      </c>
      <c r="D32" s="124">
        <v>60900</v>
      </c>
      <c r="E32" s="124">
        <v>60900</v>
      </c>
      <c r="F32" s="143">
        <v>60900</v>
      </c>
      <c r="G32" s="130"/>
    </row>
    <row r="33" spans="1:7" ht="13.5" thickBot="1">
      <c r="A33" s="158"/>
      <c r="B33" s="130">
        <v>4222</v>
      </c>
      <c r="C33" s="146" t="s">
        <v>579</v>
      </c>
      <c r="D33" s="124">
        <v>0</v>
      </c>
      <c r="E33" s="124">
        <v>127000</v>
      </c>
      <c r="F33" s="124">
        <v>0</v>
      </c>
      <c r="G33" s="130"/>
    </row>
    <row r="34" spans="1:7" ht="13.5" thickBot="1">
      <c r="A34" s="200" t="s">
        <v>580</v>
      </c>
      <c r="B34" s="201"/>
      <c r="C34" s="144"/>
      <c r="D34" s="145">
        <f>SUM(D14:D33)</f>
        <v>2141100</v>
      </c>
      <c r="E34" s="145">
        <f>SUM(E14:E33)</f>
        <v>2595361</v>
      </c>
      <c r="F34" s="159">
        <f>SUM(F14:F33)</f>
        <v>2360200</v>
      </c>
      <c r="G34" s="132"/>
    </row>
    <row r="35" spans="1:7" ht="12.75">
      <c r="A35" s="170"/>
      <c r="B35" s="151"/>
      <c r="C35" s="131"/>
      <c r="D35" s="132"/>
      <c r="E35" s="132"/>
      <c r="F35" s="161"/>
      <c r="G35" s="132"/>
    </row>
    <row r="36" spans="1:7" ht="12.75" customHeight="1">
      <c r="A36" s="193" t="s">
        <v>127</v>
      </c>
      <c r="B36" s="193" t="s">
        <v>557</v>
      </c>
      <c r="C36" s="195" t="s">
        <v>605</v>
      </c>
      <c r="D36" s="193" t="s">
        <v>558</v>
      </c>
      <c r="E36" s="193" t="s">
        <v>559</v>
      </c>
      <c r="F36" s="193" t="s">
        <v>560</v>
      </c>
      <c r="G36" s="140"/>
    </row>
    <row r="37" spans="1:7" ht="12.75">
      <c r="A37" s="194"/>
      <c r="B37" s="194"/>
      <c r="C37" s="196"/>
      <c r="D37" s="194"/>
      <c r="E37" s="194"/>
      <c r="F37" s="194"/>
      <c r="G37" s="140"/>
    </row>
    <row r="38" spans="1:8" ht="12.75">
      <c r="A38" s="121">
        <v>1031</v>
      </c>
      <c r="B38" s="122">
        <v>5</v>
      </c>
      <c r="C38" s="123" t="s">
        <v>581</v>
      </c>
      <c r="D38" s="121">
        <v>10000</v>
      </c>
      <c r="E38" s="121">
        <v>10000</v>
      </c>
      <c r="F38" s="147">
        <v>10000</v>
      </c>
      <c r="G38" s="130"/>
      <c r="H38" s="49"/>
    </row>
    <row r="39" spans="1:8" ht="12.75">
      <c r="A39" s="124">
        <v>2212</v>
      </c>
      <c r="B39" s="122">
        <v>5</v>
      </c>
      <c r="C39" s="123" t="s">
        <v>510</v>
      </c>
      <c r="D39" s="124">
        <v>340000</v>
      </c>
      <c r="E39" s="124">
        <v>340000</v>
      </c>
      <c r="F39" s="148">
        <v>115000</v>
      </c>
      <c r="G39" s="130"/>
      <c r="H39" s="49"/>
    </row>
    <row r="40" spans="1:8" ht="12.75">
      <c r="A40" s="124">
        <v>2219</v>
      </c>
      <c r="B40" s="122">
        <v>6</v>
      </c>
      <c r="C40" s="123" t="s">
        <v>582</v>
      </c>
      <c r="D40" s="124">
        <v>350000</v>
      </c>
      <c r="E40" s="124">
        <v>350000</v>
      </c>
      <c r="F40" s="148">
        <v>1500000</v>
      </c>
      <c r="G40" s="130"/>
      <c r="H40" s="49"/>
    </row>
    <row r="41" spans="1:7" ht="12.75">
      <c r="A41" s="124">
        <v>2310</v>
      </c>
      <c r="B41" s="125">
        <v>5</v>
      </c>
      <c r="C41" s="126" t="s">
        <v>353</v>
      </c>
      <c r="D41" s="124">
        <v>133600</v>
      </c>
      <c r="E41" s="124">
        <v>135600</v>
      </c>
      <c r="F41" s="148">
        <v>203700</v>
      </c>
      <c r="G41" s="130"/>
    </row>
    <row r="42" spans="1:7" ht="12.75">
      <c r="A42" s="124">
        <v>2310</v>
      </c>
      <c r="B42" s="125">
        <v>6</v>
      </c>
      <c r="C42" s="126" t="s">
        <v>353</v>
      </c>
      <c r="D42" s="124">
        <v>200000</v>
      </c>
      <c r="E42" s="124">
        <v>200000</v>
      </c>
      <c r="F42" s="148">
        <v>0</v>
      </c>
      <c r="G42" s="130"/>
    </row>
    <row r="43" spans="1:7" ht="12.75">
      <c r="A43" s="124">
        <v>2321</v>
      </c>
      <c r="B43" s="125">
        <v>6</v>
      </c>
      <c r="C43" s="126" t="s">
        <v>602</v>
      </c>
      <c r="D43" s="124">
        <v>0</v>
      </c>
      <c r="E43" s="124">
        <v>0</v>
      </c>
      <c r="F43" s="148">
        <v>150000</v>
      </c>
      <c r="G43" s="130"/>
    </row>
    <row r="44" spans="1:7" ht="12.75">
      <c r="A44" s="124">
        <v>2333</v>
      </c>
      <c r="B44" s="125">
        <v>5</v>
      </c>
      <c r="C44" s="126" t="s">
        <v>413</v>
      </c>
      <c r="D44" s="124">
        <v>300000</v>
      </c>
      <c r="E44" s="124">
        <v>300000</v>
      </c>
      <c r="F44" s="148">
        <v>0</v>
      </c>
      <c r="G44" s="130"/>
    </row>
    <row r="45" spans="1:7" ht="12.75">
      <c r="A45" s="124">
        <v>3314</v>
      </c>
      <c r="B45" s="125">
        <v>5</v>
      </c>
      <c r="C45" s="126" t="s">
        <v>143</v>
      </c>
      <c r="D45" s="124">
        <v>19500</v>
      </c>
      <c r="E45" s="124">
        <v>19500</v>
      </c>
      <c r="F45" s="148">
        <v>8000</v>
      </c>
      <c r="G45" s="130"/>
    </row>
    <row r="46" spans="1:7" ht="12.75">
      <c r="A46" s="124">
        <v>3319</v>
      </c>
      <c r="B46" s="125">
        <v>5</v>
      </c>
      <c r="C46" s="126" t="s">
        <v>144</v>
      </c>
      <c r="D46" s="124">
        <v>2000</v>
      </c>
      <c r="E46" s="124">
        <v>2000</v>
      </c>
      <c r="F46" s="148">
        <v>2000</v>
      </c>
      <c r="G46" s="130"/>
    </row>
    <row r="47" spans="1:7" ht="12.75">
      <c r="A47" s="124">
        <v>3326</v>
      </c>
      <c r="B47" s="125">
        <v>5</v>
      </c>
      <c r="C47" s="126" t="s">
        <v>603</v>
      </c>
      <c r="D47" s="124">
        <v>1000</v>
      </c>
      <c r="E47" s="124">
        <v>1050</v>
      </c>
      <c r="F47" s="148">
        <v>61500</v>
      </c>
      <c r="G47" s="130"/>
    </row>
    <row r="48" spans="1:7" ht="12.75">
      <c r="A48" s="124">
        <v>3412</v>
      </c>
      <c r="B48" s="125">
        <v>5</v>
      </c>
      <c r="C48" s="126" t="s">
        <v>516</v>
      </c>
      <c r="D48" s="124">
        <v>50000</v>
      </c>
      <c r="E48" s="124">
        <v>50000</v>
      </c>
      <c r="F48" s="148">
        <v>0</v>
      </c>
      <c r="G48" s="130"/>
    </row>
    <row r="49" spans="1:7" ht="12.75">
      <c r="A49" s="124"/>
      <c r="B49" s="125">
        <v>6</v>
      </c>
      <c r="C49" s="126" t="s">
        <v>505</v>
      </c>
      <c r="D49" s="124">
        <v>650000</v>
      </c>
      <c r="E49" s="124">
        <v>777000</v>
      </c>
      <c r="F49" s="148">
        <v>0</v>
      </c>
      <c r="G49" s="130"/>
    </row>
    <row r="50" spans="1:7" ht="12.75">
      <c r="A50" s="124">
        <v>3429</v>
      </c>
      <c r="B50" s="125">
        <v>5</v>
      </c>
      <c r="C50" s="126" t="s">
        <v>147</v>
      </c>
      <c r="D50" s="124">
        <v>30000</v>
      </c>
      <c r="E50" s="124">
        <v>65000</v>
      </c>
      <c r="F50" s="148">
        <v>30000</v>
      </c>
      <c r="G50" s="130"/>
    </row>
    <row r="51" spans="1:7" ht="12.75">
      <c r="A51" s="124">
        <v>3612</v>
      </c>
      <c r="B51" s="125">
        <v>5</v>
      </c>
      <c r="C51" s="126" t="s">
        <v>148</v>
      </c>
      <c r="D51" s="124">
        <v>50000</v>
      </c>
      <c r="E51" s="124">
        <v>50000</v>
      </c>
      <c r="F51" s="148">
        <v>50000</v>
      </c>
      <c r="G51" s="130"/>
    </row>
    <row r="52" spans="1:7" ht="12.75">
      <c r="A52" s="124">
        <v>3631</v>
      </c>
      <c r="B52" s="125">
        <v>5</v>
      </c>
      <c r="C52" s="126" t="s">
        <v>149</v>
      </c>
      <c r="D52" s="124">
        <v>20000</v>
      </c>
      <c r="E52" s="124">
        <v>25000</v>
      </c>
      <c r="F52" s="148">
        <v>52000</v>
      </c>
      <c r="G52" s="130"/>
    </row>
    <row r="53" spans="1:7" ht="12.75">
      <c r="A53" s="124"/>
      <c r="B53" s="125">
        <v>6</v>
      </c>
      <c r="C53" s="126" t="s">
        <v>149</v>
      </c>
      <c r="D53" s="124">
        <v>0</v>
      </c>
      <c r="E53" s="124">
        <v>0</v>
      </c>
      <c r="F53" s="148">
        <v>150000</v>
      </c>
      <c r="G53" s="130"/>
    </row>
    <row r="54" spans="1:7" ht="12.75">
      <c r="A54" s="124">
        <v>3639</v>
      </c>
      <c r="B54" s="125">
        <v>6</v>
      </c>
      <c r="C54" s="126" t="s">
        <v>604</v>
      </c>
      <c r="D54" s="124">
        <v>0</v>
      </c>
      <c r="E54" s="124">
        <v>0</v>
      </c>
      <c r="F54" s="148">
        <v>50000</v>
      </c>
      <c r="G54" s="130"/>
    </row>
    <row r="55" spans="1:7" ht="12.75">
      <c r="A55" s="124">
        <v>3721</v>
      </c>
      <c r="B55" s="125">
        <v>5</v>
      </c>
      <c r="C55" s="126" t="s">
        <v>150</v>
      </c>
      <c r="D55" s="124">
        <v>6000</v>
      </c>
      <c r="E55" s="124">
        <v>6000</v>
      </c>
      <c r="F55" s="148">
        <v>8000</v>
      </c>
      <c r="G55" s="130"/>
    </row>
    <row r="56" spans="1:7" ht="12.75">
      <c r="A56" s="124">
        <v>3722</v>
      </c>
      <c r="B56" s="125">
        <v>5</v>
      </c>
      <c r="C56" s="126" t="s">
        <v>151</v>
      </c>
      <c r="D56" s="124">
        <v>60000</v>
      </c>
      <c r="E56" s="124">
        <v>65000</v>
      </c>
      <c r="F56" s="148">
        <v>70000</v>
      </c>
      <c r="G56" s="130"/>
    </row>
    <row r="57" spans="1:7" ht="12.75">
      <c r="A57" s="124">
        <v>3723</v>
      </c>
      <c r="B57" s="125">
        <v>5</v>
      </c>
      <c r="C57" s="126" t="s">
        <v>152</v>
      </c>
      <c r="D57" s="124">
        <v>30000</v>
      </c>
      <c r="E57" s="124">
        <v>30000</v>
      </c>
      <c r="F57" s="148">
        <v>30000</v>
      </c>
      <c r="G57" s="130"/>
    </row>
    <row r="58" spans="1:7" ht="12.75">
      <c r="A58" s="124">
        <v>3745</v>
      </c>
      <c r="B58" s="125">
        <v>5</v>
      </c>
      <c r="C58" s="126" t="s">
        <v>153</v>
      </c>
      <c r="D58" s="124">
        <v>41000</v>
      </c>
      <c r="E58" s="124">
        <v>55500</v>
      </c>
      <c r="F58" s="148">
        <v>46000</v>
      </c>
      <c r="G58" s="130"/>
    </row>
    <row r="59" spans="1:7" ht="12.75">
      <c r="A59" s="124"/>
      <c r="B59" s="125">
        <v>6</v>
      </c>
      <c r="C59" s="126" t="s">
        <v>507</v>
      </c>
      <c r="D59" s="124">
        <v>60000</v>
      </c>
      <c r="E59" s="124">
        <v>60000</v>
      </c>
      <c r="F59" s="148">
        <v>0</v>
      </c>
      <c r="G59" s="130"/>
    </row>
    <row r="60" spans="1:7" ht="12.75">
      <c r="A60" s="124">
        <v>5512</v>
      </c>
      <c r="B60" s="125">
        <v>5</v>
      </c>
      <c r="C60" s="126" t="s">
        <v>154</v>
      </c>
      <c r="D60" s="124">
        <v>112000</v>
      </c>
      <c r="E60" s="124">
        <v>112000</v>
      </c>
      <c r="F60" s="148">
        <v>97000</v>
      </c>
      <c r="G60" s="130"/>
    </row>
    <row r="61" spans="1:7" ht="12.75">
      <c r="A61" s="124"/>
      <c r="B61" s="125">
        <v>6</v>
      </c>
      <c r="C61" s="126" t="s">
        <v>154</v>
      </c>
      <c r="D61" s="124">
        <v>0</v>
      </c>
      <c r="E61" s="124">
        <v>0</v>
      </c>
      <c r="F61" s="148">
        <v>200000</v>
      </c>
      <c r="G61" s="130"/>
    </row>
    <row r="62" spans="1:9" ht="12.75">
      <c r="A62" s="124">
        <v>6112</v>
      </c>
      <c r="B62" s="125">
        <v>5</v>
      </c>
      <c r="C62" s="133" t="s">
        <v>155</v>
      </c>
      <c r="D62" s="124">
        <v>229000</v>
      </c>
      <c r="E62" s="124">
        <v>229000</v>
      </c>
      <c r="F62" s="148">
        <v>294300</v>
      </c>
      <c r="G62" s="130"/>
      <c r="I62" s="50"/>
    </row>
    <row r="63" spans="1:9" ht="12.75">
      <c r="A63" s="124">
        <v>6115</v>
      </c>
      <c r="B63" s="125">
        <v>5</v>
      </c>
      <c r="C63" s="133" t="s">
        <v>583</v>
      </c>
      <c r="D63" s="124"/>
      <c r="E63" s="124">
        <v>45000</v>
      </c>
      <c r="F63" s="148">
        <v>0</v>
      </c>
      <c r="G63" s="130"/>
      <c r="I63" s="50"/>
    </row>
    <row r="64" spans="1:9" ht="12.75">
      <c r="A64" s="124">
        <v>6118</v>
      </c>
      <c r="B64" s="125">
        <v>5</v>
      </c>
      <c r="C64" s="133" t="s">
        <v>584</v>
      </c>
      <c r="D64" s="124"/>
      <c r="E64" s="124">
        <v>20251</v>
      </c>
      <c r="F64" s="148">
        <v>0</v>
      </c>
      <c r="G64" s="130"/>
      <c r="I64" s="50"/>
    </row>
    <row r="65" spans="1:7" ht="12.75">
      <c r="A65" s="124">
        <v>6171</v>
      </c>
      <c r="B65" s="125">
        <v>5</v>
      </c>
      <c r="C65" s="133" t="s">
        <v>156</v>
      </c>
      <c r="D65" s="124">
        <v>180206</v>
      </c>
      <c r="E65" s="124">
        <v>230996</v>
      </c>
      <c r="F65" s="148">
        <v>231155</v>
      </c>
      <c r="G65" s="130"/>
    </row>
    <row r="66" spans="1:9" ht="13.5" thickBot="1">
      <c r="A66" s="134">
        <v>6399</v>
      </c>
      <c r="B66" s="135">
        <v>5</v>
      </c>
      <c r="C66" s="136" t="s">
        <v>585</v>
      </c>
      <c r="D66" s="137">
        <v>0</v>
      </c>
      <c r="E66" s="137">
        <v>262010</v>
      </c>
      <c r="F66" s="149">
        <v>200000</v>
      </c>
      <c r="G66" s="130"/>
      <c r="H66" s="50"/>
      <c r="I66" s="50"/>
    </row>
    <row r="67" spans="1:7" ht="13.5" thickBot="1">
      <c r="A67" s="162"/>
      <c r="B67" s="127"/>
      <c r="C67" s="128" t="s">
        <v>24</v>
      </c>
      <c r="D67" s="129">
        <f>SUM(D38:D66)</f>
        <v>2874306</v>
      </c>
      <c r="E67" s="129">
        <f>SUM(E38:E66)</f>
        <v>3440907</v>
      </c>
      <c r="F67" s="163">
        <f>SUM(F38:F66)</f>
        <v>3558655</v>
      </c>
      <c r="G67" s="132"/>
    </row>
    <row r="68" spans="1:7" ht="12.75">
      <c r="A68" s="160" t="s">
        <v>512</v>
      </c>
      <c r="B68" s="130" t="s">
        <v>513</v>
      </c>
      <c r="C68" s="130"/>
      <c r="D68" s="130"/>
      <c r="E68" s="130"/>
      <c r="F68" s="141"/>
      <c r="G68" s="138"/>
    </row>
    <row r="69" spans="1:7" ht="12.75">
      <c r="A69" s="160" t="s">
        <v>514</v>
      </c>
      <c r="B69" s="130" t="s">
        <v>515</v>
      </c>
      <c r="C69" s="130"/>
      <c r="D69" s="130"/>
      <c r="E69" s="130"/>
      <c r="F69" s="141"/>
      <c r="G69" s="138"/>
    </row>
    <row r="70" spans="1:7" ht="12.75">
      <c r="A70" s="160"/>
      <c r="B70" s="130"/>
      <c r="C70" s="130"/>
      <c r="D70" s="130"/>
      <c r="E70" s="130"/>
      <c r="F70" s="141"/>
      <c r="G70" s="138"/>
    </row>
    <row r="71" spans="1:9" ht="12.75">
      <c r="A71" s="160" t="s">
        <v>606</v>
      </c>
      <c r="B71" s="130"/>
      <c r="C71" s="132"/>
      <c r="D71" s="132"/>
      <c r="E71" s="132"/>
      <c r="F71" s="161"/>
      <c r="G71" s="139"/>
      <c r="I71" s="50"/>
    </row>
    <row r="72" spans="1:7" ht="12.75">
      <c r="A72" s="160"/>
      <c r="B72" s="130"/>
      <c r="C72" s="130"/>
      <c r="D72" s="130"/>
      <c r="E72" s="130"/>
      <c r="F72" s="141"/>
      <c r="G72" s="138"/>
    </row>
    <row r="73" spans="1:7" ht="12.75">
      <c r="A73" s="160" t="s">
        <v>592</v>
      </c>
      <c r="B73" s="130"/>
      <c r="C73" s="130"/>
      <c r="D73" s="130"/>
      <c r="E73" s="130"/>
      <c r="F73" s="141"/>
      <c r="G73" s="138"/>
    </row>
    <row r="74" spans="1:7" ht="12.75">
      <c r="A74" s="160" t="s">
        <v>518</v>
      </c>
      <c r="B74" s="130"/>
      <c r="C74" s="130"/>
      <c r="D74" s="130"/>
      <c r="E74" s="130"/>
      <c r="F74" s="141"/>
      <c r="G74" s="138"/>
    </row>
    <row r="75" spans="1:7" ht="12.75">
      <c r="A75" s="160" t="s">
        <v>519</v>
      </c>
      <c r="B75" s="130"/>
      <c r="C75" s="130"/>
      <c r="D75" s="130"/>
      <c r="E75" s="130"/>
      <c r="F75" s="141"/>
      <c r="G75" s="138"/>
    </row>
    <row r="76" spans="1:7" ht="12.75">
      <c r="A76" s="164"/>
      <c r="B76" s="130"/>
      <c r="C76" s="130"/>
      <c r="D76" s="130"/>
      <c r="E76" s="130"/>
      <c r="F76" s="141"/>
      <c r="G76" s="138"/>
    </row>
    <row r="77" spans="1:6" ht="18">
      <c r="A77" s="165"/>
      <c r="B77" s="47"/>
      <c r="C77" s="47"/>
      <c r="D77" s="47"/>
      <c r="E77" s="47"/>
      <c r="F77" s="166"/>
    </row>
    <row r="78" spans="1:6" ht="18">
      <c r="A78" s="165"/>
      <c r="B78" s="47"/>
      <c r="C78" s="47"/>
      <c r="D78" s="47"/>
      <c r="E78" s="47"/>
      <c r="F78" s="166"/>
    </row>
    <row r="79" spans="1:6" ht="18">
      <c r="A79" s="165"/>
      <c r="B79" s="47"/>
      <c r="C79" s="47"/>
      <c r="D79" s="47"/>
      <c r="E79" s="47"/>
      <c r="F79" s="166"/>
    </row>
    <row r="80" spans="1:6" ht="18">
      <c r="A80" s="165"/>
      <c r="B80" s="47"/>
      <c r="C80" s="47"/>
      <c r="D80" s="47"/>
      <c r="E80" s="47"/>
      <c r="F80" s="166"/>
    </row>
    <row r="81" spans="1:6" ht="18">
      <c r="A81" s="167"/>
      <c r="B81" s="168"/>
      <c r="C81" s="168"/>
      <c r="D81" s="168"/>
      <c r="E81" s="168"/>
      <c r="F81" s="169"/>
    </row>
    <row r="82" ht="18">
      <c r="A82" s="118"/>
    </row>
    <row r="83" ht="18">
      <c r="A83" s="118"/>
    </row>
    <row r="84" ht="18">
      <c r="A84" s="118"/>
    </row>
    <row r="85" ht="18">
      <c r="A85" s="118"/>
    </row>
    <row r="86" ht="18">
      <c r="A86" s="118"/>
    </row>
    <row r="87" ht="18">
      <c r="A87" s="118"/>
    </row>
    <row r="88" ht="18">
      <c r="A88" s="118"/>
    </row>
  </sheetData>
  <sheetProtection/>
  <mergeCells count="17">
    <mergeCell ref="A34:B34"/>
    <mergeCell ref="E11:E12"/>
    <mergeCell ref="F11:F12"/>
    <mergeCell ref="D11:D12"/>
    <mergeCell ref="C11:C12"/>
    <mergeCell ref="B11:B12"/>
    <mergeCell ref="A11:A12"/>
    <mergeCell ref="A1:F1"/>
    <mergeCell ref="A36:A37"/>
    <mergeCell ref="B36:B37"/>
    <mergeCell ref="C36:C37"/>
    <mergeCell ref="D36:D37"/>
    <mergeCell ref="E36:E37"/>
    <mergeCell ref="F36:F37"/>
    <mergeCell ref="A13:F13"/>
    <mergeCell ref="A24:F24"/>
    <mergeCell ref="A30:F30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5">
      <selection activeCell="D75" sqref="D75"/>
    </sheetView>
  </sheetViews>
  <sheetFormatPr defaultColWidth="9.140625" defaultRowHeight="12.75"/>
  <cols>
    <col min="1" max="2" width="7.7109375" style="2" customWidth="1"/>
    <col min="3" max="3" width="55.57421875" style="2" customWidth="1"/>
    <col min="4" max="4" width="14.8515625" style="2" customWidth="1"/>
    <col min="5" max="5" width="10.140625" style="2" bestFit="1" customWidth="1"/>
    <col min="6" max="6" width="10.00390625" style="2" bestFit="1" customWidth="1"/>
    <col min="7" max="16384" width="9.140625" style="2" customWidth="1"/>
  </cols>
  <sheetData>
    <row r="1" ht="19.5" thickBot="1">
      <c r="C1" s="41" t="s">
        <v>586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113">
        <v>390000</v>
      </c>
    </row>
    <row r="4" spans="1:13" ht="18.75">
      <c r="A4" s="58"/>
      <c r="B4" s="44">
        <v>1112</v>
      </c>
      <c r="C4" s="8" t="s">
        <v>128</v>
      </c>
      <c r="D4" s="106">
        <v>10000</v>
      </c>
      <c r="F4" s="71"/>
      <c r="H4" s="47"/>
      <c r="I4" s="47"/>
      <c r="J4" s="47"/>
      <c r="K4" s="47"/>
      <c r="L4" s="47"/>
      <c r="M4" s="47"/>
    </row>
    <row r="5" spans="1:13" ht="18.75">
      <c r="A5" s="58"/>
      <c r="B5" s="44">
        <v>1113</v>
      </c>
      <c r="C5" s="61" t="s">
        <v>128</v>
      </c>
      <c r="D5" s="106">
        <v>30000</v>
      </c>
      <c r="H5" s="130"/>
      <c r="I5" s="130"/>
      <c r="J5" s="131"/>
      <c r="K5" s="130"/>
      <c r="L5" s="130"/>
      <c r="M5" s="132"/>
    </row>
    <row r="6" spans="1:14" ht="18.75">
      <c r="A6" s="58"/>
      <c r="B6" s="44">
        <v>1121</v>
      </c>
      <c r="C6" s="61" t="s">
        <v>128</v>
      </c>
      <c r="D6" s="106">
        <v>310000</v>
      </c>
      <c r="F6" s="71"/>
      <c r="G6" s="47"/>
      <c r="H6" s="130"/>
      <c r="I6" s="130"/>
      <c r="J6" s="131"/>
      <c r="K6" s="130"/>
      <c r="L6" s="130"/>
      <c r="M6" s="132"/>
      <c r="N6" s="47"/>
    </row>
    <row r="7" spans="1:14" ht="18.75">
      <c r="A7" s="58"/>
      <c r="B7" s="44">
        <v>1122</v>
      </c>
      <c r="C7" s="61" t="s">
        <v>128</v>
      </c>
      <c r="D7" s="106">
        <v>200000</v>
      </c>
      <c r="F7" s="71"/>
      <c r="G7" s="47"/>
      <c r="H7" s="130"/>
      <c r="I7" s="130"/>
      <c r="J7" s="131"/>
      <c r="K7" s="130"/>
      <c r="L7" s="130"/>
      <c r="M7" s="132"/>
      <c r="N7" s="47"/>
    </row>
    <row r="8" spans="1:14" ht="18.75">
      <c r="A8" s="58"/>
      <c r="B8" s="44">
        <v>1211</v>
      </c>
      <c r="C8" s="61" t="s">
        <v>128</v>
      </c>
      <c r="D8" s="106">
        <v>750000</v>
      </c>
      <c r="G8" s="47"/>
      <c r="H8" s="130"/>
      <c r="I8" s="130"/>
      <c r="J8" s="131"/>
      <c r="K8" s="130"/>
      <c r="L8" s="130"/>
      <c r="M8" s="132"/>
      <c r="N8" s="47"/>
    </row>
    <row r="9" spans="1:14" ht="18.75">
      <c r="A9" s="58"/>
      <c r="B9" s="44">
        <v>1341</v>
      </c>
      <c r="C9" s="62" t="s">
        <v>130</v>
      </c>
      <c r="D9" s="106">
        <v>1500</v>
      </c>
      <c r="G9" s="47"/>
      <c r="H9" s="130"/>
      <c r="I9" s="130"/>
      <c r="J9" s="131"/>
      <c r="K9" s="130"/>
      <c r="L9" s="130"/>
      <c r="M9" s="132"/>
      <c r="N9" s="47"/>
    </row>
    <row r="10" spans="1:14" ht="18.75">
      <c r="A10" s="58"/>
      <c r="B10" s="44">
        <v>1340</v>
      </c>
      <c r="C10" s="62" t="s">
        <v>135</v>
      </c>
      <c r="D10" s="106">
        <v>55000</v>
      </c>
      <c r="G10" s="47"/>
      <c r="H10" s="130"/>
      <c r="I10" s="130"/>
      <c r="J10" s="131"/>
      <c r="K10" s="130"/>
      <c r="L10" s="130"/>
      <c r="M10" s="132"/>
      <c r="N10" s="47"/>
    </row>
    <row r="11" spans="1:14" ht="18.75">
      <c r="A11" s="58"/>
      <c r="B11" s="44">
        <v>1381</v>
      </c>
      <c r="C11" s="61" t="s">
        <v>128</v>
      </c>
      <c r="D11" s="106">
        <v>5000</v>
      </c>
      <c r="G11" s="47"/>
      <c r="H11" s="130"/>
      <c r="I11" s="130"/>
      <c r="J11" s="131"/>
      <c r="K11" s="130"/>
      <c r="L11" s="130"/>
      <c r="M11" s="132"/>
      <c r="N11" s="47"/>
    </row>
    <row r="12" spans="1:14" ht="18.75">
      <c r="A12" s="58"/>
      <c r="B12" s="44">
        <v>1511</v>
      </c>
      <c r="C12" s="61" t="s">
        <v>129</v>
      </c>
      <c r="D12" s="106">
        <v>75000</v>
      </c>
      <c r="G12" s="47"/>
      <c r="H12" s="202"/>
      <c r="I12" s="203"/>
      <c r="J12" s="203"/>
      <c r="K12" s="203"/>
      <c r="L12" s="203"/>
      <c r="M12" s="203"/>
      <c r="N12" s="47"/>
    </row>
    <row r="13" spans="1:14" ht="18.75">
      <c r="A13" s="58"/>
      <c r="B13" s="44">
        <v>4112</v>
      </c>
      <c r="C13" s="62" t="s">
        <v>136</v>
      </c>
      <c r="D13" s="106">
        <v>60900</v>
      </c>
      <c r="G13" s="47"/>
      <c r="H13" s="130"/>
      <c r="I13" s="130"/>
      <c r="J13" s="131"/>
      <c r="K13" s="130"/>
      <c r="L13" s="130"/>
      <c r="M13" s="132"/>
      <c r="N13" s="47"/>
    </row>
    <row r="14" spans="1:14" ht="18.75">
      <c r="A14" s="58">
        <v>1012</v>
      </c>
      <c r="B14" s="44">
        <v>2131</v>
      </c>
      <c r="C14" s="62" t="s">
        <v>132</v>
      </c>
      <c r="D14" s="106">
        <v>72000</v>
      </c>
      <c r="G14" s="47"/>
      <c r="H14" s="130"/>
      <c r="I14" s="130"/>
      <c r="J14" s="131"/>
      <c r="K14" s="130"/>
      <c r="L14" s="130"/>
      <c r="M14" s="132"/>
      <c r="N14" s="47"/>
    </row>
    <row r="15" spans="1:14" ht="18.75">
      <c r="A15" s="58">
        <v>1032</v>
      </c>
      <c r="B15" s="44">
        <v>2131</v>
      </c>
      <c r="C15" s="62" t="s">
        <v>133</v>
      </c>
      <c r="D15" s="106">
        <v>240000</v>
      </c>
      <c r="G15" s="47"/>
      <c r="H15" s="130"/>
      <c r="I15" s="130"/>
      <c r="J15" s="131"/>
      <c r="K15" s="130"/>
      <c r="L15" s="130"/>
      <c r="M15" s="130"/>
      <c r="N15" s="47"/>
    </row>
    <row r="16" spans="1:14" ht="18.75">
      <c r="A16" s="58">
        <v>2310</v>
      </c>
      <c r="B16" s="44">
        <v>2111</v>
      </c>
      <c r="C16" s="62" t="s">
        <v>131</v>
      </c>
      <c r="D16" s="106">
        <v>40000</v>
      </c>
      <c r="G16" s="47"/>
      <c r="H16" s="204"/>
      <c r="I16" s="205"/>
      <c r="J16" s="131"/>
      <c r="K16" s="132"/>
      <c r="L16" s="132"/>
      <c r="M16" s="132"/>
      <c r="N16" s="47"/>
    </row>
    <row r="17" spans="1:14" ht="18.75">
      <c r="A17" s="58">
        <v>3612</v>
      </c>
      <c r="B17" s="44">
        <v>2132</v>
      </c>
      <c r="C17" s="62" t="s">
        <v>134</v>
      </c>
      <c r="D17" s="106">
        <v>120500</v>
      </c>
      <c r="G17" s="47"/>
      <c r="H17" s="47"/>
      <c r="I17" s="47"/>
      <c r="J17" s="47"/>
      <c r="K17" s="47"/>
      <c r="L17" s="47"/>
      <c r="M17" s="47"/>
      <c r="N17" s="47"/>
    </row>
    <row r="18" spans="1:14" ht="18.75">
      <c r="A18" s="58">
        <v>6171</v>
      </c>
      <c r="B18" s="44">
        <v>2141</v>
      </c>
      <c r="C18" s="62" t="s">
        <v>138</v>
      </c>
      <c r="D18" s="106">
        <v>300</v>
      </c>
      <c r="G18" s="47"/>
      <c r="H18" s="47"/>
      <c r="I18" s="47"/>
      <c r="J18" s="47"/>
      <c r="K18" s="47"/>
      <c r="L18" s="47"/>
      <c r="M18" s="47"/>
      <c r="N18" s="47"/>
    </row>
    <row r="19" spans="1:14" ht="18.75">
      <c r="A19" s="58"/>
      <c r="B19" s="44"/>
      <c r="C19" s="62" t="s">
        <v>24</v>
      </c>
      <c r="D19" s="106">
        <f>SUM(D3:D18)</f>
        <v>2360200</v>
      </c>
      <c r="G19" s="47"/>
      <c r="H19" s="47"/>
      <c r="I19" s="47"/>
      <c r="J19" s="47"/>
      <c r="K19" s="47"/>
      <c r="L19" s="47"/>
      <c r="M19" s="47"/>
      <c r="N19" s="47"/>
    </row>
    <row r="20" spans="1:4" s="47" customFormat="1" ht="19.5" thickBot="1">
      <c r="A20" s="76"/>
      <c r="B20" s="77"/>
      <c r="C20" s="41"/>
      <c r="D20" s="114"/>
    </row>
    <row r="21" spans="1:14" ht="19.5" thickBot="1">
      <c r="A21" s="79" t="s">
        <v>127</v>
      </c>
      <c r="B21" s="80" t="s">
        <v>166</v>
      </c>
      <c r="C21" s="60" t="s">
        <v>26</v>
      </c>
      <c r="D21" s="115" t="s">
        <v>165</v>
      </c>
      <c r="G21" s="47"/>
      <c r="H21" s="130"/>
      <c r="I21" s="131"/>
      <c r="J21" s="130"/>
      <c r="K21" s="130"/>
      <c r="L21" s="132"/>
      <c r="M21" s="47"/>
      <c r="N21" s="47"/>
    </row>
    <row r="22" spans="1:13" ht="18.75">
      <c r="A22" s="57">
        <v>1031</v>
      </c>
      <c r="B22" s="43">
        <v>5169</v>
      </c>
      <c r="C22" s="61" t="s">
        <v>139</v>
      </c>
      <c r="D22" s="113">
        <v>15000</v>
      </c>
      <c r="E22" s="49"/>
      <c r="H22" s="130"/>
      <c r="I22" s="131"/>
      <c r="J22" s="130"/>
      <c r="K22" s="130"/>
      <c r="L22" s="132"/>
      <c r="M22" s="47"/>
    </row>
    <row r="23" spans="1:13" ht="18.75">
      <c r="A23" s="58">
        <v>2212</v>
      </c>
      <c r="B23" s="44">
        <v>5169</v>
      </c>
      <c r="C23" s="61" t="s">
        <v>140</v>
      </c>
      <c r="D23" s="106">
        <v>30000</v>
      </c>
      <c r="E23" s="49"/>
      <c r="H23" s="130"/>
      <c r="I23" s="131"/>
      <c r="J23" s="130"/>
      <c r="K23" s="130"/>
      <c r="L23" s="132"/>
      <c r="M23" s="47"/>
    </row>
    <row r="24" spans="1:13" ht="18.75">
      <c r="A24" s="58"/>
      <c r="B24" s="44">
        <v>5171</v>
      </c>
      <c r="C24" s="61" t="s">
        <v>598</v>
      </c>
      <c r="D24" s="106">
        <v>85000</v>
      </c>
      <c r="E24" s="49"/>
      <c r="H24" s="130"/>
      <c r="I24" s="131"/>
      <c r="J24" s="130"/>
      <c r="K24" s="130"/>
      <c r="L24" s="132"/>
      <c r="M24" s="47"/>
    </row>
    <row r="25" spans="1:13" ht="18.75">
      <c r="A25" s="58">
        <v>2219</v>
      </c>
      <c r="B25" s="44">
        <v>6121</v>
      </c>
      <c r="C25" s="61" t="s">
        <v>408</v>
      </c>
      <c r="D25" s="106">
        <v>2500000</v>
      </c>
      <c r="E25" s="49"/>
      <c r="H25" s="130"/>
      <c r="I25" s="131"/>
      <c r="J25" s="130"/>
      <c r="K25" s="130"/>
      <c r="L25" s="132"/>
      <c r="M25" s="47"/>
    </row>
    <row r="26" spans="1:13" ht="18.75">
      <c r="A26" s="58">
        <v>2310</v>
      </c>
      <c r="B26" s="44">
        <v>5154</v>
      </c>
      <c r="C26" s="62" t="s">
        <v>163</v>
      </c>
      <c r="D26" s="106">
        <v>35000</v>
      </c>
      <c r="H26" s="130"/>
      <c r="I26" s="131"/>
      <c r="J26" s="130"/>
      <c r="K26" s="130"/>
      <c r="L26" s="132"/>
      <c r="M26" s="47"/>
    </row>
    <row r="27" spans="1:13" ht="18.75">
      <c r="A27" s="58"/>
      <c r="B27" s="44">
        <v>5164</v>
      </c>
      <c r="C27" s="62" t="s">
        <v>164</v>
      </c>
      <c r="D27" s="106">
        <v>100</v>
      </c>
      <c r="H27" s="130"/>
      <c r="I27" s="131"/>
      <c r="J27" s="130"/>
      <c r="K27" s="130"/>
      <c r="L27" s="132"/>
      <c r="M27" s="47"/>
    </row>
    <row r="28" spans="1:13" ht="18.75">
      <c r="A28" s="58"/>
      <c r="B28" s="44">
        <v>5169</v>
      </c>
      <c r="C28" s="62" t="s">
        <v>599</v>
      </c>
      <c r="D28" s="106">
        <v>60000</v>
      </c>
      <c r="H28" s="130"/>
      <c r="I28" s="131"/>
      <c r="J28" s="130"/>
      <c r="K28" s="130"/>
      <c r="L28" s="132"/>
      <c r="M28" s="47"/>
    </row>
    <row r="29" spans="1:13" ht="18.75">
      <c r="A29" s="58"/>
      <c r="B29" s="44">
        <v>5021</v>
      </c>
      <c r="C29" s="62" t="s">
        <v>501</v>
      </c>
      <c r="D29" s="106">
        <v>14500</v>
      </c>
      <c r="H29" s="130"/>
      <c r="I29" s="131"/>
      <c r="J29" s="130"/>
      <c r="K29" s="130"/>
      <c r="L29" s="132"/>
      <c r="M29" s="47"/>
    </row>
    <row r="30" spans="1:13" ht="18.75">
      <c r="A30" s="58"/>
      <c r="B30" s="44">
        <v>5171</v>
      </c>
      <c r="C30" s="62" t="s">
        <v>168</v>
      </c>
      <c r="D30" s="106">
        <v>95000</v>
      </c>
      <c r="H30" s="130"/>
      <c r="I30" s="131"/>
      <c r="J30" s="130"/>
      <c r="K30" s="130"/>
      <c r="L30" s="132"/>
      <c r="M30" s="47"/>
    </row>
    <row r="31" spans="1:13" ht="18.75">
      <c r="A31" s="58"/>
      <c r="B31" s="44">
        <v>5139</v>
      </c>
      <c r="C31" s="62" t="s">
        <v>587</v>
      </c>
      <c r="D31" s="106">
        <v>10000</v>
      </c>
      <c r="H31" s="47"/>
      <c r="I31" s="47"/>
      <c r="J31" s="47"/>
      <c r="K31" s="47"/>
      <c r="L31" s="47"/>
      <c r="M31" s="47"/>
    </row>
    <row r="32" spans="1:13" ht="18.75">
      <c r="A32" s="58">
        <v>2321</v>
      </c>
      <c r="B32" s="44">
        <v>6121</v>
      </c>
      <c r="C32" s="62" t="s">
        <v>595</v>
      </c>
      <c r="D32" s="106">
        <v>150000</v>
      </c>
      <c r="H32" s="47"/>
      <c r="I32" s="47"/>
      <c r="J32" s="47"/>
      <c r="K32" s="47"/>
      <c r="L32" s="47"/>
      <c r="M32" s="47"/>
    </row>
    <row r="33" spans="1:4" ht="18.75">
      <c r="A33" s="58">
        <v>3314</v>
      </c>
      <c r="B33" s="44">
        <v>5021</v>
      </c>
      <c r="C33" s="62" t="s">
        <v>170</v>
      </c>
      <c r="D33" s="106">
        <v>8000</v>
      </c>
    </row>
    <row r="34" spans="1:4" ht="18.75">
      <c r="A34" s="58"/>
      <c r="B34" s="44">
        <v>5137</v>
      </c>
      <c r="C34" s="62" t="s">
        <v>398</v>
      </c>
      <c r="D34" s="106">
        <v>6000</v>
      </c>
    </row>
    <row r="35" spans="1:4" ht="18.75">
      <c r="A35" s="58">
        <v>3319</v>
      </c>
      <c r="B35" s="44">
        <v>5021</v>
      </c>
      <c r="C35" s="62" t="s">
        <v>213</v>
      </c>
      <c r="D35" s="106">
        <v>2000</v>
      </c>
    </row>
    <row r="36" spans="1:4" ht="18.75">
      <c r="A36" s="58">
        <v>3326</v>
      </c>
      <c r="B36" s="44">
        <v>5139</v>
      </c>
      <c r="C36" s="62" t="s">
        <v>172</v>
      </c>
      <c r="D36" s="106">
        <v>1500</v>
      </c>
    </row>
    <row r="37" spans="1:4" ht="18.75">
      <c r="A37" s="58"/>
      <c r="B37" s="44">
        <v>5171</v>
      </c>
      <c r="C37" s="62" t="s">
        <v>601</v>
      </c>
      <c r="D37" s="106">
        <v>60000</v>
      </c>
    </row>
    <row r="38" spans="1:4" ht="18.75">
      <c r="A38" s="58">
        <v>3429</v>
      </c>
      <c r="B38" s="44">
        <v>5139</v>
      </c>
      <c r="C38" s="62" t="s">
        <v>174</v>
      </c>
      <c r="D38" s="106">
        <v>5000</v>
      </c>
    </row>
    <row r="39" spans="1:12" ht="18.75">
      <c r="A39" s="58"/>
      <c r="B39" s="44">
        <v>5169</v>
      </c>
      <c r="C39" s="62" t="s">
        <v>502</v>
      </c>
      <c r="D39" s="106">
        <v>20000</v>
      </c>
      <c r="H39" s="47"/>
      <c r="I39" s="47"/>
      <c r="J39" s="47"/>
      <c r="K39" s="47"/>
      <c r="L39" s="47"/>
    </row>
    <row r="40" spans="1:4" ht="18.75">
      <c r="A40" s="58"/>
      <c r="B40" s="44">
        <v>5175</v>
      </c>
      <c r="C40" s="62" t="s">
        <v>175</v>
      </c>
      <c r="D40" s="106">
        <v>5000</v>
      </c>
    </row>
    <row r="41" spans="1:4" ht="18.75">
      <c r="A41" s="58">
        <v>3612</v>
      </c>
      <c r="B41" s="44">
        <v>5171</v>
      </c>
      <c r="C41" s="62" t="s">
        <v>148</v>
      </c>
      <c r="D41" s="106">
        <v>50000</v>
      </c>
    </row>
    <row r="42" spans="1:4" ht="18.75">
      <c r="A42" s="58">
        <v>3631</v>
      </c>
      <c r="B42" s="44">
        <v>5139</v>
      </c>
      <c r="C42" s="62" t="s">
        <v>588</v>
      </c>
      <c r="D42" s="106">
        <v>2000</v>
      </c>
    </row>
    <row r="43" spans="1:4" ht="18.75">
      <c r="A43" s="58"/>
      <c r="B43" s="44">
        <v>5154</v>
      </c>
      <c r="C43" s="62" t="s">
        <v>176</v>
      </c>
      <c r="D43" s="106">
        <v>20000</v>
      </c>
    </row>
    <row r="44" spans="1:4" ht="18.75">
      <c r="A44" s="58"/>
      <c r="B44" s="44">
        <v>5169</v>
      </c>
      <c r="C44" s="62" t="s">
        <v>600</v>
      </c>
      <c r="D44" s="106">
        <v>30000</v>
      </c>
    </row>
    <row r="45" spans="1:4" ht="18.75">
      <c r="A45" s="58"/>
      <c r="B45" s="44">
        <v>6121</v>
      </c>
      <c r="C45" s="62" t="s">
        <v>597</v>
      </c>
      <c r="D45" s="106">
        <v>300000</v>
      </c>
    </row>
    <row r="46" spans="1:4" ht="18.75">
      <c r="A46" s="58">
        <v>3639</v>
      </c>
      <c r="B46" s="44">
        <v>6121</v>
      </c>
      <c r="C46" s="62" t="s">
        <v>596</v>
      </c>
      <c r="D46" s="106">
        <v>50000</v>
      </c>
    </row>
    <row r="47" spans="1:4" ht="18.75">
      <c r="A47" s="58">
        <v>3721</v>
      </c>
      <c r="B47" s="44">
        <v>5169</v>
      </c>
      <c r="C47" s="62" t="s">
        <v>150</v>
      </c>
      <c r="D47" s="106">
        <v>8000</v>
      </c>
    </row>
    <row r="48" spans="1:4" ht="18.75">
      <c r="A48" s="58">
        <v>3722</v>
      </c>
      <c r="B48" s="44">
        <v>5139</v>
      </c>
      <c r="C48" s="62" t="s">
        <v>589</v>
      </c>
      <c r="D48" s="106">
        <v>5000</v>
      </c>
    </row>
    <row r="49" spans="1:4" ht="18.75">
      <c r="A49" s="58"/>
      <c r="B49" s="44">
        <v>5169</v>
      </c>
      <c r="C49" s="62" t="s">
        <v>590</v>
      </c>
      <c r="D49" s="106">
        <v>65000</v>
      </c>
    </row>
    <row r="50" spans="1:4" ht="18.75">
      <c r="A50" s="58">
        <v>3723</v>
      </c>
      <c r="B50" s="44">
        <v>5169</v>
      </c>
      <c r="C50" s="62" t="s">
        <v>152</v>
      </c>
      <c r="D50" s="106">
        <v>30000</v>
      </c>
    </row>
    <row r="51" spans="1:4" ht="18.75">
      <c r="A51" s="58">
        <v>3745</v>
      </c>
      <c r="B51" s="44">
        <v>5021</v>
      </c>
      <c r="C51" s="62" t="s">
        <v>591</v>
      </c>
      <c r="D51" s="106">
        <v>15000</v>
      </c>
    </row>
    <row r="52" spans="1:4" ht="18.75">
      <c r="A52" s="58"/>
      <c r="B52" s="44">
        <v>5156</v>
      </c>
      <c r="C52" s="62" t="s">
        <v>249</v>
      </c>
      <c r="D52" s="106">
        <v>6000</v>
      </c>
    </row>
    <row r="53" spans="1:4" ht="18.75">
      <c r="A53" s="58"/>
      <c r="B53" s="44">
        <v>5169</v>
      </c>
      <c r="C53" s="62" t="s">
        <v>179</v>
      </c>
      <c r="D53" s="106">
        <v>20000</v>
      </c>
    </row>
    <row r="54" spans="1:4" ht="18.75">
      <c r="A54" s="58"/>
      <c r="B54" s="44">
        <v>5171</v>
      </c>
      <c r="C54" s="62" t="s">
        <v>503</v>
      </c>
      <c r="D54" s="106">
        <v>5000</v>
      </c>
    </row>
    <row r="55" spans="1:4" ht="18.75">
      <c r="A55" s="58">
        <v>5512</v>
      </c>
      <c r="B55" s="44">
        <v>5137</v>
      </c>
      <c r="C55" s="62" t="s">
        <v>526</v>
      </c>
      <c r="D55" s="106">
        <v>10000</v>
      </c>
    </row>
    <row r="56" spans="1:4" ht="18.75">
      <c r="A56" s="58"/>
      <c r="B56" s="44">
        <v>5139</v>
      </c>
      <c r="C56" s="62" t="s">
        <v>180</v>
      </c>
      <c r="D56" s="106">
        <v>5000</v>
      </c>
    </row>
    <row r="57" spans="1:4" ht="18.75">
      <c r="A57" s="58"/>
      <c r="B57" s="44">
        <v>5153</v>
      </c>
      <c r="C57" s="62" t="s">
        <v>183</v>
      </c>
      <c r="D57" s="106">
        <v>25000</v>
      </c>
    </row>
    <row r="58" spans="1:4" ht="18.75">
      <c r="A58" s="58"/>
      <c r="B58" s="44">
        <v>5154</v>
      </c>
      <c r="C58" s="62" t="s">
        <v>217</v>
      </c>
      <c r="D58" s="106">
        <v>25000</v>
      </c>
    </row>
    <row r="59" spans="1:4" ht="18.75">
      <c r="A59" s="58"/>
      <c r="B59" s="44">
        <v>5156</v>
      </c>
      <c r="C59" s="62" t="s">
        <v>186</v>
      </c>
      <c r="D59" s="106">
        <v>2000</v>
      </c>
    </row>
    <row r="60" spans="1:6" ht="18.75">
      <c r="A60" s="58"/>
      <c r="B60" s="44">
        <v>5171</v>
      </c>
      <c r="C60" s="62" t="s">
        <v>503</v>
      </c>
      <c r="D60" s="106">
        <v>30000</v>
      </c>
      <c r="F60" s="50"/>
    </row>
    <row r="61" spans="1:6" ht="18.75">
      <c r="A61" s="58"/>
      <c r="B61" s="44">
        <v>6121</v>
      </c>
      <c r="C61" s="62" t="s">
        <v>594</v>
      </c>
      <c r="D61" s="106">
        <v>200000</v>
      </c>
      <c r="F61" s="50"/>
    </row>
    <row r="62" spans="1:6" ht="18.75">
      <c r="A62" s="58">
        <v>6112</v>
      </c>
      <c r="B62" s="44">
        <v>5023</v>
      </c>
      <c r="C62" s="63" t="s">
        <v>187</v>
      </c>
      <c r="D62" s="106">
        <v>270000</v>
      </c>
      <c r="F62" s="50"/>
    </row>
    <row r="63" spans="1:4" ht="18.75">
      <c r="A63" s="58"/>
      <c r="B63" s="44">
        <v>5032</v>
      </c>
      <c r="C63" s="63" t="s">
        <v>188</v>
      </c>
      <c r="D63" s="106">
        <v>24300</v>
      </c>
    </row>
    <row r="64" spans="1:6" ht="18.75">
      <c r="A64" s="58">
        <v>6171</v>
      </c>
      <c r="B64" s="44">
        <v>5021</v>
      </c>
      <c r="C64" s="63" t="s">
        <v>189</v>
      </c>
      <c r="D64" s="106">
        <v>80000</v>
      </c>
      <c r="E64" s="50"/>
      <c r="F64" s="50"/>
    </row>
    <row r="65" spans="1:6" ht="18.75">
      <c r="A65" s="58"/>
      <c r="B65" s="44">
        <v>5137</v>
      </c>
      <c r="C65" s="63" t="s">
        <v>593</v>
      </c>
      <c r="D65" s="106">
        <v>5000</v>
      </c>
      <c r="E65" s="50"/>
      <c r="F65" s="50"/>
    </row>
    <row r="66" spans="1:6" ht="18.75">
      <c r="A66" s="59"/>
      <c r="B66" s="44">
        <v>5139</v>
      </c>
      <c r="C66" s="63" t="s">
        <v>190</v>
      </c>
      <c r="D66" s="106">
        <v>15000</v>
      </c>
      <c r="E66" s="50"/>
      <c r="F66" s="50"/>
    </row>
    <row r="67" spans="1:6" ht="18.75">
      <c r="A67" s="59"/>
      <c r="B67" s="44">
        <v>5154</v>
      </c>
      <c r="C67" s="63" t="s">
        <v>191</v>
      </c>
      <c r="D67" s="106">
        <v>10000</v>
      </c>
      <c r="E67" s="50"/>
      <c r="F67" s="50"/>
    </row>
    <row r="68" spans="1:6" ht="18.75">
      <c r="A68" s="59"/>
      <c r="B68" s="44">
        <v>5155</v>
      </c>
      <c r="C68" s="63" t="s">
        <v>192</v>
      </c>
      <c r="D68" s="106">
        <v>8000</v>
      </c>
      <c r="F68" s="50"/>
    </row>
    <row r="69" spans="1:6" ht="18.75">
      <c r="A69" s="59"/>
      <c r="B69" s="44">
        <v>5161</v>
      </c>
      <c r="C69" s="63" t="s">
        <v>193</v>
      </c>
      <c r="D69" s="106">
        <v>2000</v>
      </c>
      <c r="E69" s="50"/>
      <c r="F69" s="50"/>
    </row>
    <row r="70" spans="1:6" ht="18.75">
      <c r="A70" s="59"/>
      <c r="B70" s="44">
        <v>5162</v>
      </c>
      <c r="C70" s="63" t="s">
        <v>194</v>
      </c>
      <c r="D70" s="106">
        <v>3000</v>
      </c>
      <c r="E70" s="50"/>
      <c r="F70" s="50"/>
    </row>
    <row r="71" spans="1:6" ht="18.75">
      <c r="A71" s="59"/>
      <c r="B71" s="44">
        <v>5163</v>
      </c>
      <c r="C71" s="63" t="s">
        <v>195</v>
      </c>
      <c r="D71" s="106">
        <v>14000</v>
      </c>
      <c r="E71" s="50"/>
      <c r="F71" s="50"/>
    </row>
    <row r="72" spans="1:6" ht="18.75">
      <c r="A72" s="59"/>
      <c r="B72" s="44">
        <v>5163</v>
      </c>
      <c r="C72" s="63" t="s">
        <v>196</v>
      </c>
      <c r="D72" s="106">
        <v>10000</v>
      </c>
      <c r="E72" s="50"/>
      <c r="F72" s="50"/>
    </row>
    <row r="73" spans="1:6" ht="18.75">
      <c r="A73" s="59"/>
      <c r="B73" s="44">
        <v>5169</v>
      </c>
      <c r="C73" s="63" t="s">
        <v>197</v>
      </c>
      <c r="D73" s="106">
        <v>40000</v>
      </c>
      <c r="E73" s="50"/>
      <c r="F73" s="50"/>
    </row>
    <row r="74" spans="1:6" ht="18.75">
      <c r="A74" s="59"/>
      <c r="B74" s="44">
        <v>5173</v>
      </c>
      <c r="C74" s="63" t="s">
        <v>504</v>
      </c>
      <c r="D74" s="106">
        <v>20000</v>
      </c>
      <c r="E74" s="50"/>
      <c r="F74" s="50"/>
    </row>
    <row r="75" spans="1:5" ht="18.75">
      <c r="A75" s="58"/>
      <c r="B75" s="44">
        <v>5329</v>
      </c>
      <c r="C75" s="63" t="s">
        <v>198</v>
      </c>
      <c r="D75" s="106">
        <v>24155</v>
      </c>
      <c r="E75" s="71"/>
    </row>
    <row r="76" spans="1:5" ht="18.75">
      <c r="A76" s="44">
        <v>6399</v>
      </c>
      <c r="B76" s="44">
        <v>5365</v>
      </c>
      <c r="C76" s="63" t="s">
        <v>608</v>
      </c>
      <c r="D76" s="106">
        <v>200000</v>
      </c>
      <c r="E76" s="71"/>
    </row>
    <row r="77" spans="1:4" ht="18.75">
      <c r="A77" s="44"/>
      <c r="B77" s="44"/>
      <c r="C77" s="62" t="s">
        <v>24</v>
      </c>
      <c r="D77" s="106">
        <f>SUM(D22:D76)</f>
        <v>4730555</v>
      </c>
    </row>
    <row r="78" spans="3:6" ht="28.5" customHeight="1">
      <c r="C78" s="2" t="s">
        <v>219</v>
      </c>
      <c r="D78" s="150">
        <f>SUM(D19-D77)</f>
        <v>-2370355</v>
      </c>
      <c r="F78" s="50"/>
    </row>
  </sheetData>
  <sheetProtection/>
  <mergeCells count="2">
    <mergeCell ref="H12:M12"/>
    <mergeCell ref="H16:I16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54">
      <selection activeCell="A51" sqref="A1:IV16384"/>
    </sheetView>
  </sheetViews>
  <sheetFormatPr defaultColWidth="9.140625" defaultRowHeight="12.75"/>
  <cols>
    <col min="1" max="1" width="10.00390625" style="2" customWidth="1"/>
    <col min="2" max="2" width="7.57421875" style="2" customWidth="1"/>
    <col min="3" max="3" width="52.574218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8.75">
      <c r="C1" s="41" t="s">
        <v>609</v>
      </c>
    </row>
    <row r="2" spans="1:6" ht="28.5" customHeight="1">
      <c r="A2" s="2" t="s">
        <v>522</v>
      </c>
      <c r="D2" s="89">
        <v>43427</v>
      </c>
      <c r="F2" s="50"/>
    </row>
    <row r="3" spans="1:6" ht="28.5" customHeight="1">
      <c r="A3" s="2" t="s">
        <v>523</v>
      </c>
      <c r="D3" s="89">
        <v>43430</v>
      </c>
      <c r="F3" s="50"/>
    </row>
    <row r="4" spans="1:6" ht="28.5" customHeight="1">
      <c r="A4" s="2" t="s">
        <v>524</v>
      </c>
      <c r="D4" s="89">
        <v>43430</v>
      </c>
      <c r="F4" s="50"/>
    </row>
    <row r="5" spans="1:6" ht="28.5" customHeight="1">
      <c r="A5" s="2" t="s">
        <v>204</v>
      </c>
      <c r="D5" s="89">
        <v>43451</v>
      </c>
      <c r="F5" s="50"/>
    </row>
    <row r="6" spans="1:6" ht="28.5" customHeight="1">
      <c r="A6" s="2" t="s">
        <v>525</v>
      </c>
      <c r="D6" s="89">
        <v>43451</v>
      </c>
      <c r="F6" s="50"/>
    </row>
    <row r="7" spans="1:6" ht="28.5" customHeight="1">
      <c r="A7" s="2" t="s">
        <v>529</v>
      </c>
      <c r="D7" s="89">
        <v>43467</v>
      </c>
      <c r="F7" s="50"/>
    </row>
    <row r="8" spans="1:6" ht="28.5" customHeight="1">
      <c r="A8" s="2" t="s">
        <v>530</v>
      </c>
      <c r="D8" s="89">
        <v>43467</v>
      </c>
      <c r="F8" s="50"/>
    </row>
    <row r="9" ht="15.75">
      <c r="D9" s="89"/>
    </row>
    <row r="10" ht="15.75">
      <c r="D10" s="89"/>
    </row>
    <row r="11" spans="1:6" ht="28.5" customHeight="1">
      <c r="A11" s="2" t="s">
        <v>247</v>
      </c>
      <c r="D11" s="89" t="s">
        <v>209</v>
      </c>
      <c r="F11" s="50"/>
    </row>
    <row r="12" spans="4:6" ht="28.5" customHeight="1">
      <c r="D12" s="65"/>
      <c r="F12" s="50"/>
    </row>
    <row r="13" spans="4:6" ht="28.5" customHeight="1" thickBot="1">
      <c r="D13" s="65"/>
      <c r="F13" s="50"/>
    </row>
    <row r="14" spans="1:4" ht="19.5" thickBot="1">
      <c r="A14" s="74" t="s">
        <v>127</v>
      </c>
      <c r="B14" s="69"/>
      <c r="C14" s="55" t="s">
        <v>25</v>
      </c>
      <c r="D14" s="70"/>
    </row>
    <row r="15" spans="1:4" ht="18.75">
      <c r="A15" s="43"/>
      <c r="B15" s="57"/>
      <c r="C15" s="30" t="s">
        <v>128</v>
      </c>
      <c r="D15" s="171">
        <v>1695000</v>
      </c>
    </row>
    <row r="16" spans="1:4" ht="18.75">
      <c r="A16" s="44"/>
      <c r="B16" s="57"/>
      <c r="C16" s="30" t="s">
        <v>129</v>
      </c>
      <c r="D16" s="171">
        <v>75000</v>
      </c>
    </row>
    <row r="17" spans="1:4" ht="18.75">
      <c r="A17" s="44"/>
      <c r="B17" s="58"/>
      <c r="C17" s="72" t="s">
        <v>130</v>
      </c>
      <c r="D17" s="171">
        <v>1500</v>
      </c>
    </row>
    <row r="18" spans="1:4" ht="18.75">
      <c r="A18" s="44"/>
      <c r="B18" s="58"/>
      <c r="C18" s="72" t="s">
        <v>135</v>
      </c>
      <c r="D18" s="171">
        <v>55000</v>
      </c>
    </row>
    <row r="19" spans="1:4" ht="18.75">
      <c r="A19" s="44"/>
      <c r="B19" s="58"/>
      <c r="C19" s="72" t="s">
        <v>136</v>
      </c>
      <c r="D19" s="171">
        <v>60900</v>
      </c>
    </row>
    <row r="20" spans="1:4" ht="18.75">
      <c r="A20" s="44">
        <v>1012</v>
      </c>
      <c r="B20" s="58"/>
      <c r="C20" s="72" t="s">
        <v>132</v>
      </c>
      <c r="D20" s="171">
        <v>72000</v>
      </c>
    </row>
    <row r="21" spans="1:4" ht="18.75">
      <c r="A21" s="44">
        <v>1032</v>
      </c>
      <c r="B21" s="58"/>
      <c r="C21" s="72" t="s">
        <v>133</v>
      </c>
      <c r="D21" s="171">
        <v>240000</v>
      </c>
    </row>
    <row r="22" spans="1:4" ht="18.75">
      <c r="A22" s="44">
        <v>2310</v>
      </c>
      <c r="B22" s="58"/>
      <c r="C22" s="72" t="s">
        <v>131</v>
      </c>
      <c r="D22" s="171">
        <v>40000</v>
      </c>
    </row>
    <row r="23" spans="1:4" ht="18.75">
      <c r="A23" s="44">
        <v>3612</v>
      </c>
      <c r="B23" s="58"/>
      <c r="C23" s="72" t="s">
        <v>134</v>
      </c>
      <c r="D23" s="171">
        <v>120500</v>
      </c>
    </row>
    <row r="24" spans="1:4" ht="19.5" thickBot="1">
      <c r="A24" s="44">
        <v>6171</v>
      </c>
      <c r="B24" s="58"/>
      <c r="C24" s="72" t="s">
        <v>138</v>
      </c>
      <c r="D24" s="172">
        <v>300</v>
      </c>
    </row>
    <row r="25" spans="1:4" ht="19.5" thickBot="1">
      <c r="A25" s="84"/>
      <c r="B25" s="116"/>
      <c r="C25" s="85" t="s">
        <v>24</v>
      </c>
      <c r="D25" s="174">
        <f>SUM(D15:D24)</f>
        <v>2360200</v>
      </c>
    </row>
    <row r="26" spans="1:4" ht="18.75">
      <c r="A26" s="47"/>
      <c r="B26" s="47"/>
      <c r="C26" s="41"/>
      <c r="D26" s="173"/>
    </row>
    <row r="27" spans="1:4" ht="18.75">
      <c r="A27" s="47"/>
      <c r="B27" s="47"/>
      <c r="C27" s="41"/>
      <c r="D27" s="173"/>
    </row>
    <row r="28" spans="1:4" ht="18.75">
      <c r="A28" s="47"/>
      <c r="B28" s="47"/>
      <c r="C28" s="41"/>
      <c r="D28" s="173"/>
    </row>
    <row r="29" spans="1:4" ht="18.75">
      <c r="A29" s="47"/>
      <c r="B29" s="47"/>
      <c r="C29" s="41"/>
      <c r="D29" s="173"/>
    </row>
    <row r="30" spans="1:4" ht="18.75">
      <c r="A30" s="47"/>
      <c r="B30" s="47"/>
      <c r="C30" s="41"/>
      <c r="D30" s="173"/>
    </row>
    <row r="31" spans="1:4" ht="18.75">
      <c r="A31" s="47"/>
      <c r="B31" s="47"/>
      <c r="C31" s="41"/>
      <c r="D31" s="173"/>
    </row>
    <row r="32" spans="1:4" ht="18.75">
      <c r="A32" s="47"/>
      <c r="B32" s="47"/>
      <c r="C32" s="41"/>
      <c r="D32" s="173"/>
    </row>
    <row r="33" spans="1:4" ht="18.75">
      <c r="A33" s="47"/>
      <c r="B33" s="47"/>
      <c r="C33" s="41"/>
      <c r="D33" s="173"/>
    </row>
    <row r="34" spans="1:4" ht="18.75">
      <c r="A34" s="47"/>
      <c r="B34" s="47"/>
      <c r="C34" s="41"/>
      <c r="D34" s="173"/>
    </row>
    <row r="35" spans="1:4" ht="18.75">
      <c r="A35" s="47"/>
      <c r="B35" s="47"/>
      <c r="C35" s="41"/>
      <c r="D35" s="173"/>
    </row>
    <row r="36" spans="1:4" ht="18.75">
      <c r="A36" s="47"/>
      <c r="B36" s="47"/>
      <c r="C36" s="41"/>
      <c r="D36" s="173"/>
    </row>
    <row r="37" spans="1:4" ht="18.75">
      <c r="A37" s="47"/>
      <c r="B37" s="47"/>
      <c r="C37" s="41"/>
      <c r="D37" s="173"/>
    </row>
    <row r="38" spans="1:4" ht="18.75">
      <c r="A38" s="47"/>
      <c r="B38" s="47"/>
      <c r="C38" s="41"/>
      <c r="D38" s="173"/>
    </row>
    <row r="39" spans="1:4" ht="18.75">
      <c r="A39" s="47"/>
      <c r="B39" s="47"/>
      <c r="C39" s="41"/>
      <c r="D39" s="173"/>
    </row>
    <row r="40" spans="1:4" ht="18.75">
      <c r="A40" s="47"/>
      <c r="B40" s="47"/>
      <c r="C40" s="41"/>
      <c r="D40" s="173"/>
    </row>
    <row r="41" spans="1:4" ht="18.75">
      <c r="A41" s="47"/>
      <c r="B41" s="47"/>
      <c r="C41" s="41"/>
      <c r="D41" s="173"/>
    </row>
    <row r="42" spans="3:4" s="47" customFormat="1" ht="19.5" thickBot="1">
      <c r="C42" s="41"/>
      <c r="D42" s="173"/>
    </row>
    <row r="43" spans="1:4" ht="19.5" thickBot="1">
      <c r="A43" s="84" t="s">
        <v>127</v>
      </c>
      <c r="B43" s="116" t="s">
        <v>511</v>
      </c>
      <c r="C43" s="85" t="s">
        <v>26</v>
      </c>
      <c r="D43" s="174"/>
    </row>
    <row r="44" spans="1:5" ht="18.75">
      <c r="A44" s="43">
        <v>1031</v>
      </c>
      <c r="B44" s="57">
        <v>5</v>
      </c>
      <c r="C44" s="30" t="s">
        <v>139</v>
      </c>
      <c r="D44" s="171">
        <v>15000</v>
      </c>
      <c r="E44" s="49"/>
    </row>
    <row r="45" spans="1:5" ht="18.75">
      <c r="A45" s="44">
        <v>2212</v>
      </c>
      <c r="B45" s="57">
        <v>5</v>
      </c>
      <c r="C45" s="30" t="s">
        <v>510</v>
      </c>
      <c r="D45" s="171">
        <v>115000</v>
      </c>
      <c r="E45" s="49"/>
    </row>
    <row r="46" spans="1:5" ht="18.75">
      <c r="A46" s="44">
        <v>2219</v>
      </c>
      <c r="B46" s="57">
        <v>6</v>
      </c>
      <c r="C46" s="30" t="s">
        <v>408</v>
      </c>
      <c r="D46" s="171">
        <v>2500000</v>
      </c>
      <c r="E46" s="49"/>
    </row>
    <row r="47" spans="1:4" ht="18.75">
      <c r="A47" s="44">
        <v>2310</v>
      </c>
      <c r="B47" s="58">
        <v>5</v>
      </c>
      <c r="C47" s="72" t="s">
        <v>141</v>
      </c>
      <c r="D47" s="171">
        <v>214600</v>
      </c>
    </row>
    <row r="48" spans="1:4" ht="18.75">
      <c r="A48" s="44">
        <v>2321</v>
      </c>
      <c r="B48" s="58">
        <v>6</v>
      </c>
      <c r="C48" s="72" t="s">
        <v>602</v>
      </c>
      <c r="D48" s="171">
        <v>150000</v>
      </c>
    </row>
    <row r="49" spans="1:4" ht="18.75">
      <c r="A49" s="44">
        <v>3314</v>
      </c>
      <c r="B49" s="58">
        <v>5</v>
      </c>
      <c r="C49" s="72" t="s">
        <v>143</v>
      </c>
      <c r="D49" s="171">
        <v>14000</v>
      </c>
    </row>
    <row r="50" spans="1:4" ht="18.75">
      <c r="A50" s="44">
        <v>3319</v>
      </c>
      <c r="B50" s="58">
        <v>5</v>
      </c>
      <c r="C50" s="72" t="s">
        <v>144</v>
      </c>
      <c r="D50" s="171">
        <v>2000</v>
      </c>
    </row>
    <row r="51" spans="1:4" ht="18.75">
      <c r="A51" s="44">
        <v>3326</v>
      </c>
      <c r="B51" s="58">
        <v>5</v>
      </c>
      <c r="C51" s="72" t="s">
        <v>610</v>
      </c>
      <c r="D51" s="171">
        <v>61500</v>
      </c>
    </row>
    <row r="52" spans="1:4" ht="18.75">
      <c r="A52" s="44">
        <v>3429</v>
      </c>
      <c r="B52" s="58">
        <v>5</v>
      </c>
      <c r="C52" s="72" t="s">
        <v>147</v>
      </c>
      <c r="D52" s="171">
        <v>30000</v>
      </c>
    </row>
    <row r="53" spans="1:4" ht="18.75">
      <c r="A53" s="44">
        <v>3612</v>
      </c>
      <c r="B53" s="58">
        <v>5</v>
      </c>
      <c r="C53" s="72" t="s">
        <v>148</v>
      </c>
      <c r="D53" s="171">
        <v>50000</v>
      </c>
    </row>
    <row r="54" spans="1:4" ht="18.75">
      <c r="A54" s="44">
        <v>3631</v>
      </c>
      <c r="B54" s="58">
        <v>5</v>
      </c>
      <c r="C54" s="72" t="s">
        <v>149</v>
      </c>
      <c r="D54" s="171">
        <v>52000</v>
      </c>
    </row>
    <row r="55" spans="1:4" ht="18.75">
      <c r="A55" s="44"/>
      <c r="B55" s="58">
        <v>6</v>
      </c>
      <c r="C55" s="72" t="s">
        <v>611</v>
      </c>
      <c r="D55" s="171">
        <v>300000</v>
      </c>
    </row>
    <row r="56" spans="1:4" ht="18.75">
      <c r="A56" s="44">
        <v>3639</v>
      </c>
      <c r="B56" s="58">
        <v>6</v>
      </c>
      <c r="C56" s="72" t="s">
        <v>596</v>
      </c>
      <c r="D56" s="171">
        <v>50000</v>
      </c>
    </row>
    <row r="57" spans="1:4" ht="18.75">
      <c r="A57" s="44">
        <v>3721</v>
      </c>
      <c r="B57" s="58">
        <v>5</v>
      </c>
      <c r="C57" s="72" t="s">
        <v>150</v>
      </c>
      <c r="D57" s="171">
        <v>8000</v>
      </c>
    </row>
    <row r="58" spans="1:4" ht="18.75">
      <c r="A58" s="44">
        <v>3722</v>
      </c>
      <c r="B58" s="58">
        <v>5</v>
      </c>
      <c r="C58" s="72" t="s">
        <v>151</v>
      </c>
      <c r="D58" s="171">
        <v>70000</v>
      </c>
    </row>
    <row r="59" spans="1:4" ht="18.75">
      <c r="A59" s="44">
        <v>3723</v>
      </c>
      <c r="B59" s="58">
        <v>5</v>
      </c>
      <c r="C59" s="72" t="s">
        <v>152</v>
      </c>
      <c r="D59" s="171">
        <v>30000</v>
      </c>
    </row>
    <row r="60" spans="1:4" ht="18.75">
      <c r="A60" s="44">
        <v>3745</v>
      </c>
      <c r="B60" s="58">
        <v>5</v>
      </c>
      <c r="C60" s="72" t="s">
        <v>153</v>
      </c>
      <c r="D60" s="171">
        <v>46000</v>
      </c>
    </row>
    <row r="61" spans="1:4" ht="18.75">
      <c r="A61" s="44">
        <v>5512</v>
      </c>
      <c r="B61" s="58">
        <v>5</v>
      </c>
      <c r="C61" s="72" t="s">
        <v>154</v>
      </c>
      <c r="D61" s="171">
        <v>97000</v>
      </c>
    </row>
    <row r="62" spans="1:4" ht="18.75">
      <c r="A62" s="44"/>
      <c r="B62" s="58">
        <v>6</v>
      </c>
      <c r="C62" s="72" t="s">
        <v>612</v>
      </c>
      <c r="D62" s="171">
        <v>200000</v>
      </c>
    </row>
    <row r="63" spans="1:6" ht="18.75">
      <c r="A63" s="44">
        <v>6112</v>
      </c>
      <c r="B63" s="58">
        <v>5</v>
      </c>
      <c r="C63" s="73" t="s">
        <v>155</v>
      </c>
      <c r="D63" s="171">
        <v>294300</v>
      </c>
      <c r="F63" s="50"/>
    </row>
    <row r="64" spans="1:4" ht="18.75">
      <c r="A64" s="44">
        <v>6171</v>
      </c>
      <c r="B64" s="58">
        <v>5</v>
      </c>
      <c r="C64" s="73" t="s">
        <v>156</v>
      </c>
      <c r="D64" s="171">
        <v>231155</v>
      </c>
    </row>
    <row r="65" spans="1:5" ht="18.75">
      <c r="A65" s="44">
        <v>6399</v>
      </c>
      <c r="B65" s="44">
        <v>5</v>
      </c>
      <c r="C65" s="63" t="s">
        <v>608</v>
      </c>
      <c r="D65" s="171">
        <v>200000</v>
      </c>
      <c r="E65" s="71"/>
    </row>
    <row r="66" spans="1:6" ht="19.5" thickBot="1">
      <c r="A66" s="83"/>
      <c r="B66" s="117"/>
      <c r="C66" s="88"/>
      <c r="D66" s="172"/>
      <c r="E66" s="50"/>
      <c r="F66" s="50"/>
    </row>
    <row r="67" spans="1:4" ht="19.5" thickBot="1">
      <c r="A67" s="84"/>
      <c r="B67" s="116"/>
      <c r="C67" s="85" t="s">
        <v>24</v>
      </c>
      <c r="D67" s="174">
        <f>SUM(D44:D66)</f>
        <v>4730555</v>
      </c>
    </row>
    <row r="68" spans="1:2" ht="12.75">
      <c r="A68" s="2" t="s">
        <v>512</v>
      </c>
      <c r="B68" s="2" t="s">
        <v>513</v>
      </c>
    </row>
    <row r="69" spans="1:2" ht="12.75">
      <c r="A69" s="2" t="s">
        <v>514</v>
      </c>
      <c r="B69" s="2" t="s">
        <v>515</v>
      </c>
    </row>
    <row r="71" spans="1:6" ht="12.75">
      <c r="A71" s="2" t="s">
        <v>236</v>
      </c>
      <c r="C71" s="50"/>
      <c r="D71" s="50"/>
      <c r="F71" s="50"/>
    </row>
    <row r="73" ht="12.75">
      <c r="A73" s="2" t="s">
        <v>592</v>
      </c>
    </row>
    <row r="74" ht="12.75">
      <c r="A74" s="2" t="s">
        <v>518</v>
      </c>
    </row>
    <row r="75" ht="12.75">
      <c r="A75" s="2" t="s">
        <v>519</v>
      </c>
    </row>
    <row r="76" ht="18">
      <c r="A76" s="118"/>
    </row>
    <row r="77" ht="18">
      <c r="A77" s="118"/>
    </row>
    <row r="78" ht="18">
      <c r="A78" s="118"/>
    </row>
    <row r="79" ht="18">
      <c r="A79" s="118"/>
    </row>
    <row r="80" ht="18">
      <c r="A80" s="118"/>
    </row>
    <row r="81" ht="18">
      <c r="A81" s="118"/>
    </row>
    <row r="82" ht="18">
      <c r="A82" s="118"/>
    </row>
    <row r="83" ht="18">
      <c r="A83" s="118"/>
    </row>
    <row r="84" ht="18">
      <c r="A84" s="118"/>
    </row>
    <row r="85" ht="18">
      <c r="A85" s="118"/>
    </row>
    <row r="86" ht="18">
      <c r="A86" s="118"/>
    </row>
    <row r="87" ht="18">
      <c r="A87" s="118"/>
    </row>
    <row r="88" ht="18">
      <c r="A88" s="118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71">
      <selection activeCell="A71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14205</v>
      </c>
    </row>
    <row r="3" spans="1:3" ht="19.5">
      <c r="A3" s="97" t="s">
        <v>368</v>
      </c>
      <c r="B3" s="108"/>
      <c r="C3" s="91">
        <f>SUM(C4:C5)</f>
        <v>17053</v>
      </c>
    </row>
    <row r="4" spans="1:3" ht="18.75">
      <c r="A4" s="44"/>
      <c r="B4" s="8" t="s">
        <v>450</v>
      </c>
      <c r="C4" s="66">
        <v>17053</v>
      </c>
    </row>
    <row r="5" spans="1:3" ht="18.75">
      <c r="A5" s="58"/>
      <c r="B5" s="62" t="s">
        <v>477</v>
      </c>
      <c r="C5" s="66">
        <v>0</v>
      </c>
    </row>
    <row r="6" spans="1:3" ht="19.5">
      <c r="A6" s="189" t="s">
        <v>257</v>
      </c>
      <c r="B6" s="190"/>
      <c r="C6" s="91">
        <f>SUM(C7:C11)</f>
        <v>9686</v>
      </c>
    </row>
    <row r="7" spans="1:3" ht="18.75">
      <c r="A7" s="44"/>
      <c r="B7" s="8" t="s">
        <v>438</v>
      </c>
      <c r="C7" s="106">
        <v>0</v>
      </c>
    </row>
    <row r="8" spans="1:3" ht="18.75">
      <c r="A8" s="44"/>
      <c r="B8" s="8" t="s">
        <v>261</v>
      </c>
      <c r="C8" s="106">
        <v>7286</v>
      </c>
    </row>
    <row r="9" spans="1:3" ht="18.75">
      <c r="A9" s="44"/>
      <c r="B9" s="8" t="s">
        <v>264</v>
      </c>
      <c r="C9" s="106">
        <v>2400</v>
      </c>
    </row>
    <row r="10" spans="1:3" ht="18.75">
      <c r="A10" s="44"/>
      <c r="B10" s="8" t="s">
        <v>259</v>
      </c>
      <c r="C10" s="106">
        <v>0</v>
      </c>
    </row>
    <row r="11" spans="1:3" ht="18.75">
      <c r="A11" s="44"/>
      <c r="B11" s="8" t="s">
        <v>477</v>
      </c>
      <c r="C11" s="66">
        <v>0</v>
      </c>
    </row>
    <row r="12" spans="1:3" ht="19.5">
      <c r="A12" s="185" t="s">
        <v>143</v>
      </c>
      <c r="B12" s="186"/>
      <c r="C12" s="91">
        <f>SUM(C13:C14)</f>
        <v>1880</v>
      </c>
    </row>
    <row r="13" spans="1:3" ht="18.75">
      <c r="A13" s="44"/>
      <c r="B13" s="8" t="s">
        <v>264</v>
      </c>
      <c r="C13" s="66">
        <v>1880</v>
      </c>
    </row>
    <row r="14" spans="1:3" ht="18.75">
      <c r="A14" s="44"/>
      <c r="B14" s="8" t="s">
        <v>337</v>
      </c>
      <c r="C14" s="66">
        <v>0</v>
      </c>
    </row>
    <row r="15" spans="1:3" ht="19.5">
      <c r="A15" s="97" t="s">
        <v>268</v>
      </c>
      <c r="B15" s="108"/>
      <c r="C15" s="91">
        <f>SUM(C16:C17)</f>
        <v>2000</v>
      </c>
    </row>
    <row r="16" spans="1:3" ht="18.75">
      <c r="A16" s="44"/>
      <c r="B16" s="8" t="s">
        <v>440</v>
      </c>
      <c r="C16" s="66">
        <v>0</v>
      </c>
    </row>
    <row r="17" spans="1:3" ht="18.75">
      <c r="A17" s="44"/>
      <c r="B17" s="8" t="s">
        <v>264</v>
      </c>
      <c r="C17" s="66">
        <v>2000</v>
      </c>
    </row>
    <row r="18" spans="1:3" ht="19.5">
      <c r="A18" s="185" t="s">
        <v>492</v>
      </c>
      <c r="B18" s="186"/>
      <c r="C18" s="91">
        <f>SUM(C19:C19)</f>
        <v>0</v>
      </c>
    </row>
    <row r="19" spans="1:3" ht="19.5">
      <c r="A19" s="97"/>
      <c r="B19" s="8" t="s">
        <v>444</v>
      </c>
      <c r="C19" s="66">
        <v>0</v>
      </c>
    </row>
    <row r="20" spans="1:3" ht="19.5">
      <c r="A20" s="185" t="s">
        <v>494</v>
      </c>
      <c r="B20" s="186"/>
      <c r="C20" s="91">
        <f>SUM(C21:C23)</f>
        <v>3138</v>
      </c>
    </row>
    <row r="21" spans="1:3" ht="19.5">
      <c r="A21" s="97"/>
      <c r="B21" s="8" t="s">
        <v>496</v>
      </c>
      <c r="C21" s="66">
        <v>0</v>
      </c>
    </row>
    <row r="22" spans="1:9" ht="19.5">
      <c r="A22" s="97"/>
      <c r="B22" s="8" t="s">
        <v>495</v>
      </c>
      <c r="C22" s="66">
        <v>0</v>
      </c>
      <c r="G22" s="94"/>
      <c r="H22" s="94"/>
      <c r="I22" s="94"/>
    </row>
    <row r="23" spans="1:9" ht="19.5">
      <c r="A23" s="97"/>
      <c r="B23" s="8" t="s">
        <v>435</v>
      </c>
      <c r="C23" s="66">
        <v>3138</v>
      </c>
      <c r="G23" s="94"/>
      <c r="H23" s="94"/>
      <c r="I23" s="94"/>
    </row>
    <row r="24" spans="1:9" ht="19.5">
      <c r="A24" s="185" t="s">
        <v>148</v>
      </c>
      <c r="B24" s="185"/>
      <c r="C24" s="91">
        <f>SUM(C25:C27)</f>
        <v>0</v>
      </c>
      <c r="G24" s="94"/>
      <c r="H24" s="94"/>
      <c r="I24" s="94"/>
    </row>
    <row r="25" spans="1:9" ht="19.5">
      <c r="A25" s="97"/>
      <c r="B25" s="119" t="s">
        <v>542</v>
      </c>
      <c r="C25" s="66">
        <v>0</v>
      </c>
      <c r="G25" s="94"/>
      <c r="H25" s="94"/>
      <c r="I25" s="94"/>
    </row>
    <row r="26" spans="1:9" ht="19.5">
      <c r="A26" s="97"/>
      <c r="B26" s="119" t="s">
        <v>541</v>
      </c>
      <c r="C26" s="66">
        <v>0</v>
      </c>
      <c r="G26" s="94"/>
      <c r="H26" s="94"/>
      <c r="I26" s="94"/>
    </row>
    <row r="27" spans="1:9" ht="19.5">
      <c r="A27" s="97"/>
      <c r="B27" s="119" t="s">
        <v>534</v>
      </c>
      <c r="C27" s="66">
        <v>0</v>
      </c>
      <c r="G27" s="94"/>
      <c r="H27" s="94"/>
      <c r="I27" s="94"/>
    </row>
    <row r="28" spans="1:9" ht="19.5">
      <c r="A28" s="185" t="s">
        <v>291</v>
      </c>
      <c r="B28" s="185"/>
      <c r="C28" s="91">
        <f>SUM(C29:C31)</f>
        <v>3738</v>
      </c>
      <c r="G28" s="94"/>
      <c r="H28" s="94"/>
      <c r="I28" s="94"/>
    </row>
    <row r="29" spans="1:9" ht="19.5">
      <c r="A29" s="97"/>
      <c r="B29" s="8" t="s">
        <v>440</v>
      </c>
      <c r="C29" s="66">
        <v>0</v>
      </c>
      <c r="G29" s="94"/>
      <c r="H29" s="94"/>
      <c r="I29" s="94"/>
    </row>
    <row r="30" spans="1:9" ht="19.5">
      <c r="A30" s="97"/>
      <c r="B30" s="8" t="s">
        <v>261</v>
      </c>
      <c r="C30" s="66">
        <v>3738</v>
      </c>
      <c r="G30" s="94"/>
      <c r="H30" s="94"/>
      <c r="I30" s="94"/>
    </row>
    <row r="31" spans="1:9" ht="19.5">
      <c r="A31" s="97"/>
      <c r="B31" s="8" t="s">
        <v>477</v>
      </c>
      <c r="C31" s="66">
        <v>0</v>
      </c>
      <c r="G31" s="94"/>
      <c r="H31" s="94"/>
      <c r="I31" s="94"/>
    </row>
    <row r="32" spans="1:9" ht="19.5">
      <c r="A32" s="185" t="s">
        <v>150</v>
      </c>
      <c r="B32" s="186"/>
      <c r="C32" s="91">
        <v>0</v>
      </c>
      <c r="G32" s="94"/>
      <c r="H32" s="94"/>
      <c r="I32" s="94"/>
    </row>
    <row r="33" spans="1:9" ht="19.5">
      <c r="A33" s="185" t="s">
        <v>338</v>
      </c>
      <c r="B33" s="186"/>
      <c r="C33" s="91">
        <v>16857</v>
      </c>
      <c r="G33" s="94"/>
      <c r="H33" s="94"/>
      <c r="I33" s="94"/>
    </row>
    <row r="34" spans="1:9" ht="19.5">
      <c r="A34" s="185" t="s">
        <v>470</v>
      </c>
      <c r="B34" s="186"/>
      <c r="C34" s="91">
        <v>6658</v>
      </c>
      <c r="G34" s="94"/>
      <c r="H34" s="94"/>
      <c r="I34" s="94"/>
    </row>
    <row r="35" spans="1:3" ht="19.5">
      <c r="A35" s="185" t="s">
        <v>153</v>
      </c>
      <c r="B35" s="186"/>
      <c r="C35" s="91">
        <f>SUM(C36:C41)</f>
        <v>9407</v>
      </c>
    </row>
    <row r="36" spans="1:3" ht="19.5">
      <c r="A36" s="97"/>
      <c r="B36" s="8" t="s">
        <v>264</v>
      </c>
      <c r="C36" s="66">
        <v>0</v>
      </c>
    </row>
    <row r="37" spans="1:3" ht="19.5">
      <c r="A37" s="97"/>
      <c r="B37" s="8" t="s">
        <v>497</v>
      </c>
      <c r="C37" s="66">
        <v>0</v>
      </c>
    </row>
    <row r="38" spans="1:3" ht="19.5">
      <c r="A38" s="97"/>
      <c r="B38" s="8" t="s">
        <v>487</v>
      </c>
      <c r="C38" s="66">
        <v>326</v>
      </c>
    </row>
    <row r="39" spans="1:3" ht="19.5">
      <c r="A39" s="97"/>
      <c r="B39" s="8" t="s">
        <v>443</v>
      </c>
      <c r="C39" s="66">
        <v>632</v>
      </c>
    </row>
    <row r="40" spans="1:3" ht="19.5">
      <c r="A40" s="97"/>
      <c r="B40" s="8" t="s">
        <v>478</v>
      </c>
      <c r="C40" s="66">
        <v>0</v>
      </c>
    </row>
    <row r="41" spans="1:3" ht="19.5">
      <c r="A41" s="97"/>
      <c r="B41" s="8" t="s">
        <v>477</v>
      </c>
      <c r="C41" s="66">
        <v>8449</v>
      </c>
    </row>
    <row r="42" spans="1:3" ht="19.5">
      <c r="A42" s="185" t="s">
        <v>313</v>
      </c>
      <c r="B42" s="186"/>
      <c r="C42" s="91">
        <f>SUM(C43:C48)</f>
        <v>15925</v>
      </c>
    </row>
    <row r="43" spans="1:3" ht="19.5">
      <c r="A43" s="97"/>
      <c r="B43" s="8" t="s">
        <v>626</v>
      </c>
      <c r="C43" s="106">
        <v>5675</v>
      </c>
    </row>
    <row r="44" spans="1:3" ht="18.75">
      <c r="A44" s="44"/>
      <c r="B44" s="8" t="s">
        <v>316</v>
      </c>
      <c r="C44" s="106">
        <v>6150</v>
      </c>
    </row>
    <row r="45" spans="1:3" ht="18.75">
      <c r="A45" s="44"/>
      <c r="B45" s="8" t="s">
        <v>317</v>
      </c>
      <c r="C45" s="106">
        <v>4100</v>
      </c>
    </row>
    <row r="46" spans="1:3" ht="18.75">
      <c r="A46" s="44"/>
      <c r="B46" s="8" t="s">
        <v>544</v>
      </c>
      <c r="C46" s="106">
        <v>0</v>
      </c>
    </row>
    <row r="47" spans="1:3" ht="18.75">
      <c r="A47" s="44"/>
      <c r="B47" s="8" t="s">
        <v>380</v>
      </c>
      <c r="C47" s="106">
        <v>0</v>
      </c>
    </row>
    <row r="48" spans="1:3" ht="18.75">
      <c r="A48" s="44"/>
      <c r="B48" s="8" t="s">
        <v>447</v>
      </c>
      <c r="C48" s="106">
        <v>0</v>
      </c>
    </row>
    <row r="49" spans="1:5" ht="19.5">
      <c r="A49" s="185" t="s">
        <v>187</v>
      </c>
      <c r="B49" s="186"/>
      <c r="C49" s="91">
        <v>70884</v>
      </c>
      <c r="E49" s="50"/>
    </row>
    <row r="50" spans="1:5" ht="19.5">
      <c r="A50" s="185" t="s">
        <v>474</v>
      </c>
      <c r="B50" s="186"/>
      <c r="C50" s="91">
        <v>0</v>
      </c>
      <c r="E50" s="50"/>
    </row>
    <row r="51" spans="1:3" ht="19.5">
      <c r="A51" s="185" t="s">
        <v>324</v>
      </c>
      <c r="B51" s="186"/>
      <c r="C51" s="91">
        <f>SUM(C52:C65)</f>
        <v>74601.1</v>
      </c>
    </row>
    <row r="52" spans="1:3" ht="19.5">
      <c r="A52" s="97"/>
      <c r="B52" s="8" t="s">
        <v>482</v>
      </c>
      <c r="C52" s="106">
        <v>20234</v>
      </c>
    </row>
    <row r="53" spans="1:3" ht="19.5">
      <c r="A53" s="97"/>
      <c r="B53" s="8" t="s">
        <v>264</v>
      </c>
      <c r="C53" s="106">
        <v>26175</v>
      </c>
    </row>
    <row r="54" spans="1:5" ht="18.75">
      <c r="A54" s="44"/>
      <c r="B54" s="8" t="s">
        <v>325</v>
      </c>
      <c r="C54" s="106">
        <v>2610</v>
      </c>
      <c r="D54" s="50"/>
      <c r="E54" s="50"/>
    </row>
    <row r="55" spans="1:5" ht="18.75">
      <c r="A55" s="44"/>
      <c r="B55" s="8" t="s">
        <v>328</v>
      </c>
      <c r="C55" s="106">
        <v>1260</v>
      </c>
      <c r="D55" s="50"/>
      <c r="E55" s="50"/>
    </row>
    <row r="56" spans="1:9" ht="18.75">
      <c r="A56" s="44"/>
      <c r="B56" s="8" t="s">
        <v>392</v>
      </c>
      <c r="C56" s="106">
        <v>0</v>
      </c>
      <c r="D56" s="50"/>
      <c r="E56" s="50"/>
      <c r="I56" s="71"/>
    </row>
    <row r="57" spans="1:5" ht="18.75">
      <c r="A57" s="44"/>
      <c r="B57" s="8" t="s">
        <v>285</v>
      </c>
      <c r="C57" s="106">
        <v>272</v>
      </c>
      <c r="D57" s="50"/>
      <c r="E57" s="50"/>
    </row>
    <row r="58" spans="1:5" ht="18.75">
      <c r="A58" s="44"/>
      <c r="B58" s="8" t="s">
        <v>455</v>
      </c>
      <c r="C58" s="106">
        <v>500</v>
      </c>
      <c r="D58" s="50"/>
      <c r="E58" s="50"/>
    </row>
    <row r="59" spans="1:5" ht="18.75">
      <c r="A59" s="44"/>
      <c r="B59" s="8" t="s">
        <v>332</v>
      </c>
      <c r="C59" s="106">
        <v>1131</v>
      </c>
      <c r="D59" s="50"/>
      <c r="E59" s="50"/>
    </row>
    <row r="60" spans="1:5" ht="18.75">
      <c r="A60" s="44"/>
      <c r="B60" s="8" t="s">
        <v>454</v>
      </c>
      <c r="C60" s="106">
        <v>0</v>
      </c>
      <c r="D60" s="50"/>
      <c r="E60" s="50"/>
    </row>
    <row r="61" spans="1:5" ht="18.75">
      <c r="A61" s="44"/>
      <c r="B61" s="8" t="s">
        <v>333</v>
      </c>
      <c r="C61" s="106">
        <v>16761.1</v>
      </c>
      <c r="D61" s="50"/>
      <c r="E61" s="50"/>
    </row>
    <row r="62" spans="1:5" ht="18.75">
      <c r="A62" s="44"/>
      <c r="B62" s="8" t="s">
        <v>434</v>
      </c>
      <c r="C62" s="106">
        <v>2178</v>
      </c>
      <c r="D62" s="50"/>
      <c r="E62" s="50"/>
    </row>
    <row r="63" spans="1:5" ht="18.75">
      <c r="A63" s="44"/>
      <c r="B63" s="10" t="s">
        <v>334</v>
      </c>
      <c r="C63" s="106">
        <v>2580</v>
      </c>
      <c r="D63" s="50"/>
      <c r="E63" s="50"/>
    </row>
    <row r="64" spans="1:5" ht="18.75">
      <c r="A64" s="44"/>
      <c r="B64" s="10" t="s">
        <v>481</v>
      </c>
      <c r="C64" s="106">
        <v>900</v>
      </c>
      <c r="D64" s="50"/>
      <c r="E64" s="50"/>
    </row>
    <row r="65" spans="1:5" ht="18.75">
      <c r="A65" s="44"/>
      <c r="B65" s="10" t="s">
        <v>335</v>
      </c>
      <c r="C65" s="106">
        <v>0</v>
      </c>
      <c r="D65" s="50"/>
      <c r="E65" s="50"/>
    </row>
    <row r="66" spans="1:4" ht="19.5">
      <c r="A66" s="185" t="s">
        <v>24</v>
      </c>
      <c r="B66" s="186"/>
      <c r="C66" s="91">
        <f>SUM(C2+C3+C6+C12+C15+C18+C20+C28+C32+C33+C34+C35+C42+C49+C50+C51+C24)</f>
        <v>246032.1</v>
      </c>
      <c r="D66" s="71"/>
    </row>
    <row r="67" spans="2:6" ht="48" customHeight="1">
      <c r="B67" s="50"/>
      <c r="C67" s="65"/>
      <c r="E67" s="50"/>
      <c r="F67" s="71"/>
    </row>
    <row r="68" spans="1:5" ht="28.5" customHeight="1">
      <c r="A68" s="44"/>
      <c r="B68" s="110" t="s">
        <v>342</v>
      </c>
      <c r="C68" s="109" t="s">
        <v>165</v>
      </c>
      <c r="E68" s="50"/>
    </row>
    <row r="69" spans="1:6" ht="28.5" customHeight="1">
      <c r="A69" s="185" t="s">
        <v>343</v>
      </c>
      <c r="B69" s="186"/>
      <c r="C69" s="91">
        <f>SUM(F77)</f>
        <v>349636.01</v>
      </c>
      <c r="E69" s="50"/>
      <c r="F69" s="2">
        <v>90066.3</v>
      </c>
    </row>
    <row r="70" spans="1:6" ht="28.5" customHeight="1">
      <c r="A70" s="185" t="s">
        <v>381</v>
      </c>
      <c r="B70" s="186"/>
      <c r="C70" s="91">
        <v>0</v>
      </c>
      <c r="E70" s="50"/>
      <c r="F70" s="2">
        <v>2434.7</v>
      </c>
    </row>
    <row r="71" spans="1:6" ht="28.5" customHeight="1">
      <c r="A71" s="185" t="s">
        <v>130</v>
      </c>
      <c r="B71" s="186"/>
      <c r="C71" s="91">
        <v>0</v>
      </c>
      <c r="E71" s="50"/>
      <c r="F71" s="2">
        <v>7414.29</v>
      </c>
    </row>
    <row r="72" spans="1:6" ht="28.5" customHeight="1">
      <c r="A72" s="185" t="s">
        <v>346</v>
      </c>
      <c r="B72" s="186"/>
      <c r="C72" s="91">
        <v>100</v>
      </c>
      <c r="E72" s="50"/>
      <c r="F72" s="2">
        <v>76386.29</v>
      </c>
    </row>
    <row r="73" spans="1:6" ht="28.5" customHeight="1">
      <c r="A73" s="185" t="s">
        <v>136</v>
      </c>
      <c r="B73" s="186"/>
      <c r="C73" s="91">
        <v>0</v>
      </c>
      <c r="E73" s="50"/>
      <c r="F73" s="2">
        <v>171139.47</v>
      </c>
    </row>
    <row r="74" spans="1:6" ht="28.5" customHeight="1">
      <c r="A74" s="185" t="s">
        <v>539</v>
      </c>
      <c r="B74" s="186"/>
      <c r="C74" s="91">
        <v>0</v>
      </c>
      <c r="E74" s="50"/>
      <c r="F74" s="2">
        <v>2194.96</v>
      </c>
    </row>
    <row r="75" spans="1:6" ht="28.5" customHeight="1">
      <c r="A75" s="185" t="s">
        <v>132</v>
      </c>
      <c r="B75" s="186"/>
      <c r="C75" s="91">
        <v>70132</v>
      </c>
      <c r="E75" s="50"/>
      <c r="F75" s="2">
        <v>0</v>
      </c>
    </row>
    <row r="76" spans="1:6" ht="28.5" customHeight="1">
      <c r="A76" s="185" t="s">
        <v>490</v>
      </c>
      <c r="B76" s="186"/>
      <c r="C76" s="91">
        <v>0</v>
      </c>
      <c r="E76" s="50"/>
      <c r="F76" s="2">
        <v>0</v>
      </c>
    </row>
    <row r="77" spans="1:6" ht="28.5" customHeight="1">
      <c r="A77" s="185" t="s">
        <v>352</v>
      </c>
      <c r="B77" s="186"/>
      <c r="C77" s="91">
        <v>13910</v>
      </c>
      <c r="E77" s="50"/>
      <c r="F77" s="2">
        <f>SUM(F69:F76)</f>
        <v>349636.01</v>
      </c>
    </row>
    <row r="78" spans="1:5" ht="28.5" customHeight="1">
      <c r="A78" s="185" t="s">
        <v>131</v>
      </c>
      <c r="B78" s="186"/>
      <c r="C78" s="91">
        <v>0</v>
      </c>
      <c r="E78" s="50"/>
    </row>
    <row r="79" spans="1:5" ht="28.5" customHeight="1">
      <c r="A79" s="185" t="s">
        <v>499</v>
      </c>
      <c r="B79" s="186"/>
      <c r="C79" s="91">
        <v>0</v>
      </c>
      <c r="E79" s="50"/>
    </row>
    <row r="80" spans="1:5" ht="28.5" customHeight="1">
      <c r="A80" s="185" t="s">
        <v>357</v>
      </c>
      <c r="B80" s="186"/>
      <c r="C80" s="91">
        <v>30126</v>
      </c>
      <c r="E80" s="50"/>
    </row>
    <row r="81" spans="1:3" ht="19.5">
      <c r="A81" s="185" t="s">
        <v>358</v>
      </c>
      <c r="B81" s="186"/>
      <c r="C81" s="91">
        <v>0</v>
      </c>
    </row>
    <row r="82" spans="1:3" ht="19.5">
      <c r="A82" s="185" t="s">
        <v>484</v>
      </c>
      <c r="B82" s="186"/>
      <c r="C82" s="91">
        <v>9907.5</v>
      </c>
    </row>
    <row r="83" spans="1:3" ht="19.5">
      <c r="A83" s="97" t="s">
        <v>459</v>
      </c>
      <c r="B83" s="108"/>
      <c r="C83" s="91">
        <v>91.12</v>
      </c>
    </row>
    <row r="84" spans="1:3" ht="19.5">
      <c r="A84" s="97" t="s">
        <v>625</v>
      </c>
      <c r="B84" s="108"/>
      <c r="C84" s="91">
        <v>2526</v>
      </c>
    </row>
    <row r="85" spans="1:3" ht="19.5">
      <c r="A85" s="185" t="s">
        <v>24</v>
      </c>
      <c r="B85" s="186"/>
      <c r="C85" s="91">
        <f>SUM(C69:C84)</f>
        <v>476428.63</v>
      </c>
    </row>
    <row r="87" ht="12.75">
      <c r="C87" s="71"/>
    </row>
  </sheetData>
  <sheetProtection/>
  <mergeCells count="31">
    <mergeCell ref="A2:B2"/>
    <mergeCell ref="A6:B6"/>
    <mergeCell ref="A12:B12"/>
    <mergeCell ref="A18:B18"/>
    <mergeCell ref="A20:B20"/>
    <mergeCell ref="A24:B24"/>
    <mergeCell ref="A28:B28"/>
    <mergeCell ref="A32:B32"/>
    <mergeCell ref="A33:B33"/>
    <mergeCell ref="A34:B34"/>
    <mergeCell ref="A35:B35"/>
    <mergeCell ref="A42:B42"/>
    <mergeCell ref="A49:B49"/>
    <mergeCell ref="A50:B50"/>
    <mergeCell ref="A51:B51"/>
    <mergeCell ref="A66:B66"/>
    <mergeCell ref="A69:B69"/>
    <mergeCell ref="A70:B70"/>
    <mergeCell ref="A71:B71"/>
    <mergeCell ref="A72:B72"/>
    <mergeCell ref="A73:B73"/>
    <mergeCell ref="A74:B74"/>
    <mergeCell ref="A75:B75"/>
    <mergeCell ref="A76:B76"/>
    <mergeCell ref="A85:B85"/>
    <mergeCell ref="A77:B77"/>
    <mergeCell ref="A78:B78"/>
    <mergeCell ref="A79:B79"/>
    <mergeCell ref="A80:B80"/>
    <mergeCell ref="A81:B81"/>
    <mergeCell ref="A82:B8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14205</v>
      </c>
    </row>
    <row r="3" spans="1:3" ht="19.5">
      <c r="A3" s="97" t="s">
        <v>368</v>
      </c>
      <c r="B3" s="108"/>
      <c r="C3" s="91">
        <f>SUM(C4:C5)</f>
        <v>20443</v>
      </c>
    </row>
    <row r="4" spans="1:3" ht="18.75">
      <c r="A4" s="44"/>
      <c r="B4" s="8" t="s">
        <v>450</v>
      </c>
      <c r="C4" s="66">
        <v>20443</v>
      </c>
    </row>
    <row r="5" spans="1:3" ht="18.75">
      <c r="A5" s="58"/>
      <c r="B5" s="62" t="s">
        <v>477</v>
      </c>
      <c r="C5" s="66">
        <v>0</v>
      </c>
    </row>
    <row r="6" spans="1:3" ht="19.5">
      <c r="A6" s="185" t="s">
        <v>408</v>
      </c>
      <c r="B6" s="186"/>
      <c r="C6" s="91">
        <v>8000</v>
      </c>
    </row>
    <row r="7" spans="1:3" ht="19.5">
      <c r="A7" s="189" t="s">
        <v>257</v>
      </c>
      <c r="B7" s="190"/>
      <c r="C7" s="91">
        <f>SUM(C8:C12)</f>
        <v>39824</v>
      </c>
    </row>
    <row r="8" spans="1:3" ht="18.75">
      <c r="A8" s="44"/>
      <c r="B8" s="8" t="s">
        <v>438</v>
      </c>
      <c r="C8" s="106">
        <v>100</v>
      </c>
    </row>
    <row r="9" spans="1:3" ht="18.75">
      <c r="A9" s="44"/>
      <c r="B9" s="8" t="s">
        <v>261</v>
      </c>
      <c r="C9" s="106">
        <v>14246</v>
      </c>
    </row>
    <row r="10" spans="1:3" ht="18.75">
      <c r="A10" s="44"/>
      <c r="B10" s="8" t="s">
        <v>264</v>
      </c>
      <c r="C10" s="106">
        <v>6000</v>
      </c>
    </row>
    <row r="11" spans="1:3" ht="18.75">
      <c r="A11" s="44"/>
      <c r="B11" s="8" t="s">
        <v>259</v>
      </c>
      <c r="C11" s="106">
        <v>19478</v>
      </c>
    </row>
    <row r="12" spans="1:3" ht="18.75">
      <c r="A12" s="44"/>
      <c r="B12" s="8" t="s">
        <v>477</v>
      </c>
      <c r="C12" s="66">
        <v>0</v>
      </c>
    </row>
    <row r="13" spans="1:3" ht="19.5">
      <c r="A13" s="185" t="s">
        <v>143</v>
      </c>
      <c r="B13" s="186"/>
      <c r="C13" s="91">
        <f>SUM(C14:C15)</f>
        <v>3800</v>
      </c>
    </row>
    <row r="14" spans="1:3" ht="18.75">
      <c r="A14" s="44"/>
      <c r="B14" s="8" t="s">
        <v>264</v>
      </c>
      <c r="C14" s="66">
        <v>3800</v>
      </c>
    </row>
    <row r="15" spans="1:3" ht="18.75">
      <c r="A15" s="44"/>
      <c r="B15" s="8" t="s">
        <v>337</v>
      </c>
      <c r="C15" s="66">
        <v>0</v>
      </c>
    </row>
    <row r="16" spans="1:3" ht="19.5">
      <c r="A16" s="97" t="s">
        <v>268</v>
      </c>
      <c r="B16" s="108"/>
      <c r="C16" s="91">
        <f>SUM(C17:C18)</f>
        <v>2000</v>
      </c>
    </row>
    <row r="17" spans="1:3" ht="18.75">
      <c r="A17" s="44"/>
      <c r="B17" s="8" t="s">
        <v>440</v>
      </c>
      <c r="C17" s="66">
        <v>0</v>
      </c>
    </row>
    <row r="18" spans="1:3" ht="18.75">
      <c r="A18" s="44"/>
      <c r="B18" s="8" t="s">
        <v>264</v>
      </c>
      <c r="C18" s="66">
        <v>2000</v>
      </c>
    </row>
    <row r="19" spans="1:3" ht="19.5">
      <c r="A19" s="185" t="s">
        <v>492</v>
      </c>
      <c r="B19" s="186"/>
      <c r="C19" s="91">
        <f>SUM(C20:C20)</f>
        <v>0</v>
      </c>
    </row>
    <row r="20" spans="1:3" ht="19.5">
      <c r="A20" s="97"/>
      <c r="B20" s="8" t="s">
        <v>444</v>
      </c>
      <c r="C20" s="66">
        <v>0</v>
      </c>
    </row>
    <row r="21" spans="1:3" ht="19.5">
      <c r="A21" s="185" t="s">
        <v>494</v>
      </c>
      <c r="B21" s="186"/>
      <c r="C21" s="91">
        <f>SUM(C22:C24)</f>
        <v>3138</v>
      </c>
    </row>
    <row r="22" spans="1:3" ht="19.5">
      <c r="A22" s="97"/>
      <c r="B22" s="8" t="s">
        <v>496</v>
      </c>
      <c r="C22" s="66">
        <v>0</v>
      </c>
    </row>
    <row r="23" spans="1:9" ht="19.5">
      <c r="A23" s="97"/>
      <c r="B23" s="8" t="s">
        <v>495</v>
      </c>
      <c r="C23" s="66">
        <v>0</v>
      </c>
      <c r="G23" s="94"/>
      <c r="H23" s="94"/>
      <c r="I23" s="94"/>
    </row>
    <row r="24" spans="1:9" ht="19.5">
      <c r="A24" s="97"/>
      <c r="B24" s="8" t="s">
        <v>435</v>
      </c>
      <c r="C24" s="66">
        <v>3138</v>
      </c>
      <c r="G24" s="94"/>
      <c r="H24" s="94"/>
      <c r="I24" s="94"/>
    </row>
    <row r="25" spans="1:9" ht="19.5">
      <c r="A25" s="185" t="s">
        <v>148</v>
      </c>
      <c r="B25" s="185"/>
      <c r="C25" s="91">
        <f>SUM(C26:C28)</f>
        <v>0</v>
      </c>
      <c r="G25" s="94"/>
      <c r="H25" s="94"/>
      <c r="I25" s="94"/>
    </row>
    <row r="26" spans="1:9" ht="19.5">
      <c r="A26" s="97"/>
      <c r="B26" s="119" t="s">
        <v>542</v>
      </c>
      <c r="C26" s="66">
        <v>0</v>
      </c>
      <c r="G26" s="94"/>
      <c r="H26" s="94"/>
      <c r="I26" s="94"/>
    </row>
    <row r="27" spans="1:9" ht="19.5">
      <c r="A27" s="97"/>
      <c r="B27" s="119" t="s">
        <v>541</v>
      </c>
      <c r="C27" s="66">
        <v>0</v>
      </c>
      <c r="G27" s="94"/>
      <c r="H27" s="94"/>
      <c r="I27" s="94"/>
    </row>
    <row r="28" spans="1:9" ht="19.5">
      <c r="A28" s="97"/>
      <c r="B28" s="119" t="s">
        <v>534</v>
      </c>
      <c r="C28" s="66">
        <v>0</v>
      </c>
      <c r="G28" s="94"/>
      <c r="H28" s="94"/>
      <c r="I28" s="94"/>
    </row>
    <row r="29" spans="1:9" ht="19.5">
      <c r="A29" s="185" t="s">
        <v>291</v>
      </c>
      <c r="B29" s="185"/>
      <c r="C29" s="91">
        <f>SUM(C30:C32)</f>
        <v>6618</v>
      </c>
      <c r="G29" s="94"/>
      <c r="H29" s="94"/>
      <c r="I29" s="94"/>
    </row>
    <row r="30" spans="1:9" ht="19.5">
      <c r="A30" s="97"/>
      <c r="B30" s="8" t="s">
        <v>440</v>
      </c>
      <c r="C30" s="66">
        <v>0</v>
      </c>
      <c r="G30" s="94"/>
      <c r="H30" s="94"/>
      <c r="I30" s="94"/>
    </row>
    <row r="31" spans="1:9" ht="19.5">
      <c r="A31" s="97"/>
      <c r="B31" s="8" t="s">
        <v>261</v>
      </c>
      <c r="C31" s="66">
        <v>6618</v>
      </c>
      <c r="G31" s="94"/>
      <c r="H31" s="94"/>
      <c r="I31" s="94"/>
    </row>
    <row r="32" spans="1:9" ht="19.5">
      <c r="A32" s="97"/>
      <c r="B32" s="8" t="s">
        <v>477</v>
      </c>
      <c r="C32" s="66">
        <v>0</v>
      </c>
      <c r="G32" s="94"/>
      <c r="H32" s="94"/>
      <c r="I32" s="94"/>
    </row>
    <row r="33" spans="1:9" ht="19.5">
      <c r="A33" s="185" t="s">
        <v>150</v>
      </c>
      <c r="B33" s="186"/>
      <c r="C33" s="91">
        <v>2911</v>
      </c>
      <c r="G33" s="94"/>
      <c r="H33" s="94"/>
      <c r="I33" s="94"/>
    </row>
    <row r="34" spans="1:9" ht="19.5">
      <c r="A34" s="185" t="s">
        <v>338</v>
      </c>
      <c r="B34" s="186"/>
      <c r="C34" s="91">
        <v>35981</v>
      </c>
      <c r="G34" s="94"/>
      <c r="H34" s="94"/>
      <c r="I34" s="94"/>
    </row>
    <row r="35" spans="1:9" ht="19.5">
      <c r="A35" s="185" t="s">
        <v>470</v>
      </c>
      <c r="B35" s="186"/>
      <c r="C35" s="91">
        <v>13577</v>
      </c>
      <c r="G35" s="94"/>
      <c r="H35" s="94"/>
      <c r="I35" s="94"/>
    </row>
    <row r="36" spans="1:3" ht="19.5">
      <c r="A36" s="185" t="s">
        <v>153</v>
      </c>
      <c r="B36" s="186"/>
      <c r="C36" s="91">
        <f>SUM(C37:C43)</f>
        <v>20013</v>
      </c>
    </row>
    <row r="37" spans="1:3" ht="19.5">
      <c r="A37" s="97"/>
      <c r="B37" s="8" t="s">
        <v>264</v>
      </c>
      <c r="C37" s="66">
        <v>6640</v>
      </c>
    </row>
    <row r="38" spans="1:3" ht="19.5">
      <c r="A38" s="97"/>
      <c r="B38" s="8" t="s">
        <v>497</v>
      </c>
      <c r="C38" s="66">
        <v>0</v>
      </c>
    </row>
    <row r="39" spans="1:3" ht="19.5">
      <c r="A39" s="97"/>
      <c r="B39" s="8" t="s">
        <v>487</v>
      </c>
      <c r="C39" s="66">
        <v>1397</v>
      </c>
    </row>
    <row r="40" spans="1:3" ht="19.5">
      <c r="A40" s="97"/>
      <c r="B40" s="8" t="s">
        <v>443</v>
      </c>
      <c r="C40" s="66">
        <v>3467</v>
      </c>
    </row>
    <row r="41" spans="1:3" ht="19.5">
      <c r="A41" s="97"/>
      <c r="B41" s="8" t="s">
        <v>478</v>
      </c>
      <c r="C41" s="66">
        <v>0</v>
      </c>
    </row>
    <row r="42" spans="1:3" ht="19.5">
      <c r="A42" s="97"/>
      <c r="B42" s="8" t="s">
        <v>627</v>
      </c>
      <c r="C42" s="66">
        <v>60</v>
      </c>
    </row>
    <row r="43" spans="1:3" ht="19.5">
      <c r="A43" s="97"/>
      <c r="B43" s="8" t="s">
        <v>477</v>
      </c>
      <c r="C43" s="66">
        <v>8449</v>
      </c>
    </row>
    <row r="44" spans="1:9" ht="19.5">
      <c r="A44" s="185" t="s">
        <v>628</v>
      </c>
      <c r="B44" s="186"/>
      <c r="C44" s="91">
        <v>2000</v>
      </c>
      <c r="G44" s="94"/>
      <c r="H44" s="94"/>
      <c r="I44" s="94"/>
    </row>
    <row r="45" spans="1:3" ht="19.5">
      <c r="A45" s="185" t="s">
        <v>313</v>
      </c>
      <c r="B45" s="186"/>
      <c r="C45" s="91">
        <f>SUM(C46:C51)</f>
        <v>33510.4</v>
      </c>
    </row>
    <row r="46" spans="1:3" ht="19.5">
      <c r="A46" s="97"/>
      <c r="B46" s="8" t="s">
        <v>629</v>
      </c>
      <c r="C46" s="106">
        <v>8274</v>
      </c>
    </row>
    <row r="47" spans="1:3" ht="18.75">
      <c r="A47" s="44"/>
      <c r="B47" s="8" t="s">
        <v>316</v>
      </c>
      <c r="C47" s="106">
        <v>11920</v>
      </c>
    </row>
    <row r="48" spans="1:3" ht="18.75">
      <c r="A48" s="44"/>
      <c r="B48" s="8" t="s">
        <v>317</v>
      </c>
      <c r="C48" s="106">
        <v>10250</v>
      </c>
    </row>
    <row r="49" spans="1:3" ht="18.75">
      <c r="A49" s="44"/>
      <c r="B49" s="8" t="s">
        <v>544</v>
      </c>
      <c r="C49" s="106">
        <v>2655</v>
      </c>
    </row>
    <row r="50" spans="1:3" ht="18.75">
      <c r="A50" s="44"/>
      <c r="B50" s="8" t="s">
        <v>380</v>
      </c>
      <c r="C50" s="106">
        <v>411.4</v>
      </c>
    </row>
    <row r="51" spans="1:3" ht="18.75">
      <c r="A51" s="44"/>
      <c r="B51" s="8" t="s">
        <v>447</v>
      </c>
      <c r="C51" s="106">
        <v>0</v>
      </c>
    </row>
    <row r="52" spans="1:5" ht="19.5">
      <c r="A52" s="185" t="s">
        <v>187</v>
      </c>
      <c r="B52" s="186"/>
      <c r="C52" s="91">
        <v>143628</v>
      </c>
      <c r="E52" s="50"/>
    </row>
    <row r="53" spans="1:5" ht="19.5">
      <c r="A53" s="185" t="s">
        <v>474</v>
      </c>
      <c r="B53" s="186"/>
      <c r="C53" s="91">
        <v>14163</v>
      </c>
      <c r="E53" s="50"/>
    </row>
    <row r="54" spans="1:3" ht="19.5">
      <c r="A54" s="185" t="s">
        <v>324</v>
      </c>
      <c r="B54" s="186"/>
      <c r="C54" s="91">
        <f>SUM(C55:C70)</f>
        <v>422563.1</v>
      </c>
    </row>
    <row r="55" spans="1:3" ht="19.5">
      <c r="A55" s="97"/>
      <c r="B55" s="8" t="s">
        <v>482</v>
      </c>
      <c r="C55" s="106">
        <v>38197</v>
      </c>
    </row>
    <row r="56" spans="1:3" ht="19.5">
      <c r="A56" s="97"/>
      <c r="B56" s="8" t="s">
        <v>264</v>
      </c>
      <c r="C56" s="106">
        <v>46532</v>
      </c>
    </row>
    <row r="57" spans="1:3" ht="19.5">
      <c r="A57" s="97"/>
      <c r="B57" s="8" t="s">
        <v>631</v>
      </c>
      <c r="C57" s="106">
        <v>430</v>
      </c>
    </row>
    <row r="58" spans="1:5" ht="18.75">
      <c r="A58" s="44"/>
      <c r="B58" s="8" t="s">
        <v>325</v>
      </c>
      <c r="C58" s="106">
        <v>2927</v>
      </c>
      <c r="D58" s="50"/>
      <c r="E58" s="50"/>
    </row>
    <row r="59" spans="1:5" ht="18.75">
      <c r="A59" s="44"/>
      <c r="B59" s="8" t="s">
        <v>328</v>
      </c>
      <c r="C59" s="106">
        <v>3150</v>
      </c>
      <c r="D59" s="50"/>
      <c r="E59" s="50"/>
    </row>
    <row r="60" spans="1:5" ht="18.75">
      <c r="A60" s="44"/>
      <c r="B60" s="8" t="s">
        <v>630</v>
      </c>
      <c r="C60" s="106">
        <v>1776</v>
      </c>
      <c r="D60" s="50"/>
      <c r="E60" s="50"/>
    </row>
    <row r="61" spans="1:9" ht="18.75">
      <c r="A61" s="44"/>
      <c r="B61" s="8" t="s">
        <v>392</v>
      </c>
      <c r="C61" s="106">
        <v>0</v>
      </c>
      <c r="D61" s="50"/>
      <c r="E61" s="50"/>
      <c r="I61" s="71"/>
    </row>
    <row r="62" spans="1:5" ht="18.75">
      <c r="A62" s="44"/>
      <c r="B62" s="8" t="s">
        <v>285</v>
      </c>
      <c r="C62" s="106">
        <v>366</v>
      </c>
      <c r="D62" s="50"/>
      <c r="E62" s="50"/>
    </row>
    <row r="63" spans="1:5" ht="18.75">
      <c r="A63" s="44"/>
      <c r="B63" s="8" t="s">
        <v>455</v>
      </c>
      <c r="C63" s="106">
        <v>500</v>
      </c>
      <c r="D63" s="50"/>
      <c r="E63" s="50"/>
    </row>
    <row r="64" spans="1:5" ht="18.75">
      <c r="A64" s="44"/>
      <c r="B64" s="8" t="s">
        <v>332</v>
      </c>
      <c r="C64" s="106">
        <v>2188.6</v>
      </c>
      <c r="D64" s="50"/>
      <c r="E64" s="50"/>
    </row>
    <row r="65" spans="1:5" ht="18.75">
      <c r="A65" s="44"/>
      <c r="B65" s="8" t="s">
        <v>454</v>
      </c>
      <c r="C65" s="106">
        <v>0</v>
      </c>
      <c r="D65" s="50"/>
      <c r="E65" s="50"/>
    </row>
    <row r="66" spans="1:5" ht="18.75">
      <c r="A66" s="44"/>
      <c r="B66" s="8" t="s">
        <v>333</v>
      </c>
      <c r="C66" s="106">
        <v>17435.5</v>
      </c>
      <c r="D66" s="50"/>
      <c r="E66" s="50"/>
    </row>
    <row r="67" spans="1:5" ht="18.75">
      <c r="A67" s="44"/>
      <c r="B67" s="8" t="s">
        <v>434</v>
      </c>
      <c r="C67" s="106">
        <v>4272</v>
      </c>
      <c r="D67" s="50"/>
      <c r="E67" s="50"/>
    </row>
    <row r="68" spans="1:5" ht="18.75">
      <c r="A68" s="44"/>
      <c r="B68" s="10" t="s">
        <v>334</v>
      </c>
      <c r="C68" s="106">
        <v>25669</v>
      </c>
      <c r="D68" s="50"/>
      <c r="E68" s="50"/>
    </row>
    <row r="69" spans="1:5" ht="18.75">
      <c r="A69" s="44"/>
      <c r="B69" s="10" t="s">
        <v>481</v>
      </c>
      <c r="C69" s="106">
        <v>960</v>
      </c>
      <c r="D69" s="50"/>
      <c r="E69" s="50"/>
    </row>
    <row r="70" spans="1:5" ht="18.75">
      <c r="A70" s="44"/>
      <c r="B70" s="10" t="s">
        <v>335</v>
      </c>
      <c r="C70" s="106">
        <v>278160</v>
      </c>
      <c r="D70" s="50"/>
      <c r="E70" s="50"/>
    </row>
    <row r="71" spans="1:4" ht="19.5">
      <c r="A71" s="185" t="s">
        <v>24</v>
      </c>
      <c r="B71" s="186"/>
      <c r="C71" s="91">
        <f>SUM(C2+C3+C7+C13+C16+C19+C21+C29+C33+C34+C35+C36+C45+C52+C53+C54+C25+C6+C44)</f>
        <v>786374.5</v>
      </c>
      <c r="D71" s="71"/>
    </row>
    <row r="72" spans="2:6" ht="48" customHeight="1">
      <c r="B72" s="50"/>
      <c r="C72" s="65"/>
      <c r="E72" s="50"/>
      <c r="F72" s="71"/>
    </row>
    <row r="73" spans="1:5" ht="28.5" customHeight="1">
      <c r="A73" s="44"/>
      <c r="B73" s="110" t="s">
        <v>342</v>
      </c>
      <c r="C73" s="109" t="s">
        <v>165</v>
      </c>
      <c r="E73" s="50"/>
    </row>
    <row r="74" spans="1:6" ht="28.5" customHeight="1">
      <c r="A74" s="185" t="s">
        <v>343</v>
      </c>
      <c r="B74" s="186"/>
      <c r="C74" s="91">
        <f>SUM(F83)</f>
        <v>1025281.71</v>
      </c>
      <c r="E74" s="50"/>
      <c r="F74" s="2">
        <v>175505.17</v>
      </c>
    </row>
    <row r="75" spans="1:6" ht="28.5" customHeight="1">
      <c r="A75" s="185" t="s">
        <v>381</v>
      </c>
      <c r="B75" s="186"/>
      <c r="C75" s="91">
        <v>52080</v>
      </c>
      <c r="E75" s="50"/>
      <c r="F75" s="2">
        <v>2434.7</v>
      </c>
    </row>
    <row r="76" spans="1:6" ht="28.5" customHeight="1">
      <c r="A76" s="185" t="s">
        <v>130</v>
      </c>
      <c r="B76" s="186"/>
      <c r="C76" s="91">
        <v>1700</v>
      </c>
      <c r="E76" s="50"/>
      <c r="F76" s="2">
        <v>15075.52</v>
      </c>
    </row>
    <row r="77" spans="1:6" ht="28.5" customHeight="1">
      <c r="A77" s="185" t="s">
        <v>346</v>
      </c>
      <c r="B77" s="186"/>
      <c r="C77" s="91">
        <v>100</v>
      </c>
      <c r="E77" s="50"/>
      <c r="F77" s="2">
        <v>141240.04</v>
      </c>
    </row>
    <row r="78" spans="1:6" ht="28.5" customHeight="1">
      <c r="A78" s="185" t="s">
        <v>136</v>
      </c>
      <c r="B78" s="186"/>
      <c r="C78" s="91">
        <v>32700</v>
      </c>
      <c r="E78" s="50"/>
      <c r="F78" s="2">
        <v>278160</v>
      </c>
    </row>
    <row r="79" spans="1:6" ht="28.5" customHeight="1">
      <c r="A79" s="185" t="s">
        <v>539</v>
      </c>
      <c r="B79" s="186"/>
      <c r="C79" s="91">
        <v>29000</v>
      </c>
      <c r="E79" s="50"/>
      <c r="F79" s="2">
        <v>344010.99</v>
      </c>
    </row>
    <row r="80" spans="1:6" ht="28.5" customHeight="1">
      <c r="A80" s="185" t="s">
        <v>132</v>
      </c>
      <c r="B80" s="186"/>
      <c r="C80" s="91">
        <v>70394</v>
      </c>
      <c r="E80" s="50"/>
      <c r="F80" s="2">
        <v>2386.4</v>
      </c>
    </row>
    <row r="81" spans="1:6" ht="28.5" customHeight="1">
      <c r="A81" s="185" t="s">
        <v>490</v>
      </c>
      <c r="B81" s="186"/>
      <c r="C81" s="91">
        <v>29760</v>
      </c>
      <c r="E81" s="50"/>
      <c r="F81" s="2">
        <v>4240.45</v>
      </c>
    </row>
    <row r="82" spans="1:6" ht="28.5" customHeight="1">
      <c r="A82" s="185" t="s">
        <v>352</v>
      </c>
      <c r="B82" s="186"/>
      <c r="C82" s="91">
        <v>113910</v>
      </c>
      <c r="E82" s="50"/>
      <c r="F82" s="2">
        <v>62228.44</v>
      </c>
    </row>
    <row r="83" spans="1:6" ht="28.5" customHeight="1">
      <c r="A83" s="185" t="s">
        <v>131</v>
      </c>
      <c r="B83" s="186"/>
      <c r="C83" s="91">
        <v>0</v>
      </c>
      <c r="E83" s="50"/>
      <c r="F83" s="2">
        <f>SUM(F74:F82)</f>
        <v>1025281.71</v>
      </c>
    </row>
    <row r="84" spans="1:5" ht="28.5" customHeight="1">
      <c r="A84" s="185" t="s">
        <v>499</v>
      </c>
      <c r="B84" s="186"/>
      <c r="C84" s="91">
        <v>0</v>
      </c>
      <c r="E84" s="50"/>
    </row>
    <row r="85" spans="1:5" ht="28.5" customHeight="1">
      <c r="A85" s="185" t="s">
        <v>357</v>
      </c>
      <c r="B85" s="186"/>
      <c r="C85" s="91">
        <v>65962</v>
      </c>
      <c r="E85" s="50"/>
    </row>
    <row r="86" spans="1:3" ht="19.5">
      <c r="A86" s="185" t="s">
        <v>358</v>
      </c>
      <c r="B86" s="186"/>
      <c r="C86" s="91">
        <v>0</v>
      </c>
    </row>
    <row r="87" spans="1:6" ht="19.5">
      <c r="A87" s="185" t="s">
        <v>484</v>
      </c>
      <c r="B87" s="186"/>
      <c r="C87" s="91">
        <v>14349.5</v>
      </c>
      <c r="F87" s="2">
        <v>644</v>
      </c>
    </row>
    <row r="88" spans="1:6" ht="19.5">
      <c r="A88" s="97" t="s">
        <v>459</v>
      </c>
      <c r="B88" s="108"/>
      <c r="C88" s="91">
        <v>188.76</v>
      </c>
      <c r="F88" s="2">
        <v>8719.89</v>
      </c>
    </row>
    <row r="89" spans="1:6" ht="19.5">
      <c r="A89" s="97" t="s">
        <v>632</v>
      </c>
      <c r="B89" s="108"/>
      <c r="C89" s="91">
        <v>9363.89</v>
      </c>
      <c r="F89" s="2">
        <f>SUM(F87:F88)</f>
        <v>9363.89</v>
      </c>
    </row>
    <row r="90" spans="1:8" ht="19.5">
      <c r="A90" s="185" t="s">
        <v>24</v>
      </c>
      <c r="B90" s="186"/>
      <c r="C90" s="91">
        <f>SUM(C74:C89)</f>
        <v>1444789.8599999999</v>
      </c>
      <c r="H90" s="2">
        <v>1444789.86</v>
      </c>
    </row>
    <row r="91" ht="12.75">
      <c r="H91" s="71">
        <f>SUM(H90-C90)</f>
        <v>2.3283064365386963E-10</v>
      </c>
    </row>
    <row r="92" ht="12.75">
      <c r="C92" s="71"/>
    </row>
  </sheetData>
  <sheetProtection/>
  <mergeCells count="33">
    <mergeCell ref="A2:B2"/>
    <mergeCell ref="A7:B7"/>
    <mergeCell ref="A13:B13"/>
    <mergeCell ref="A19:B19"/>
    <mergeCell ref="A21:B21"/>
    <mergeCell ref="A25:B25"/>
    <mergeCell ref="A75:B75"/>
    <mergeCell ref="A29:B29"/>
    <mergeCell ref="A33:B33"/>
    <mergeCell ref="A34:B34"/>
    <mergeCell ref="A35:B35"/>
    <mergeCell ref="A36:B36"/>
    <mergeCell ref="A45:B45"/>
    <mergeCell ref="A77:B77"/>
    <mergeCell ref="A78:B78"/>
    <mergeCell ref="A79:B79"/>
    <mergeCell ref="A80:B80"/>
    <mergeCell ref="A81:B81"/>
    <mergeCell ref="A52:B52"/>
    <mergeCell ref="A53:B53"/>
    <mergeCell ref="A54:B54"/>
    <mergeCell ref="A71:B71"/>
    <mergeCell ref="A74:B74"/>
    <mergeCell ref="A90:B90"/>
    <mergeCell ref="A6:B6"/>
    <mergeCell ref="A44:B44"/>
    <mergeCell ref="A82:B82"/>
    <mergeCell ref="A83:B83"/>
    <mergeCell ref="A84:B84"/>
    <mergeCell ref="A85:B85"/>
    <mergeCell ref="A86:B86"/>
    <mergeCell ref="A87:B87"/>
    <mergeCell ref="A76:B76"/>
  </mergeCells>
  <printOptions/>
  <pageMargins left="0.7" right="0.7" top="0.787401575" bottom="0.7874015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84">
      <selection activeCell="A84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7" width="9.140625" style="2" customWidth="1"/>
    <col min="8" max="8" width="10.57421875" style="2" bestFit="1" customWidth="1"/>
    <col min="9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14205</v>
      </c>
    </row>
    <row r="3" spans="1:3" ht="19.5">
      <c r="A3" s="97" t="s">
        <v>368</v>
      </c>
      <c r="B3" s="108"/>
      <c r="C3" s="91">
        <f>SUM(C4:C5)</f>
        <v>25116</v>
      </c>
    </row>
    <row r="4" spans="1:3" ht="18.75">
      <c r="A4" s="44"/>
      <c r="B4" s="8" t="s">
        <v>450</v>
      </c>
      <c r="C4" s="66">
        <v>25116</v>
      </c>
    </row>
    <row r="5" spans="1:3" ht="18.75">
      <c r="A5" s="58"/>
      <c r="B5" s="62" t="s">
        <v>477</v>
      </c>
      <c r="C5" s="66">
        <v>0</v>
      </c>
    </row>
    <row r="6" spans="1:3" ht="19.5">
      <c r="A6" s="185" t="s">
        <v>408</v>
      </c>
      <c r="B6" s="186"/>
      <c r="C6" s="91">
        <v>8000</v>
      </c>
    </row>
    <row r="7" spans="1:3" ht="19.5">
      <c r="A7" s="189" t="s">
        <v>257</v>
      </c>
      <c r="B7" s="190"/>
      <c r="C7" s="91">
        <f>SUM(C8:C15)</f>
        <v>61557</v>
      </c>
    </row>
    <row r="8" spans="1:3" ht="18.75">
      <c r="A8" s="44"/>
      <c r="B8" s="8" t="s">
        <v>438</v>
      </c>
      <c r="C8" s="106">
        <v>100</v>
      </c>
    </row>
    <row r="9" spans="1:3" ht="18.75">
      <c r="A9" s="44"/>
      <c r="B9" s="8" t="s">
        <v>261</v>
      </c>
      <c r="C9" s="106">
        <v>21206</v>
      </c>
    </row>
    <row r="10" spans="1:3" ht="18.75">
      <c r="A10" s="44"/>
      <c r="B10" s="8" t="s">
        <v>264</v>
      </c>
      <c r="C10" s="106">
        <v>9600</v>
      </c>
    </row>
    <row r="11" spans="1:3" ht="18.75">
      <c r="A11" s="44"/>
      <c r="B11" s="8" t="s">
        <v>259</v>
      </c>
      <c r="C11" s="106">
        <v>19478</v>
      </c>
    </row>
    <row r="12" spans="1:3" ht="18.75">
      <c r="A12" s="44"/>
      <c r="B12" s="8" t="s">
        <v>477</v>
      </c>
      <c r="C12" s="66">
        <v>3677</v>
      </c>
    </row>
    <row r="13" spans="1:3" ht="18.75">
      <c r="A13" s="44"/>
      <c r="B13" s="8" t="s">
        <v>440</v>
      </c>
      <c r="C13" s="66">
        <v>4448</v>
      </c>
    </row>
    <row r="14" spans="1:3" ht="18.75">
      <c r="A14" s="44"/>
      <c r="B14" s="8" t="s">
        <v>383</v>
      </c>
      <c r="C14" s="66">
        <v>2610</v>
      </c>
    </row>
    <row r="15" spans="1:3" ht="18.75">
      <c r="A15" s="44"/>
      <c r="B15" s="8" t="s">
        <v>434</v>
      </c>
      <c r="C15" s="66">
        <v>438</v>
      </c>
    </row>
    <row r="16" spans="1:3" ht="19.5">
      <c r="A16" s="185" t="s">
        <v>143</v>
      </c>
      <c r="B16" s="186"/>
      <c r="C16" s="91">
        <f>SUM(C17:C18)</f>
        <v>5720</v>
      </c>
    </row>
    <row r="17" spans="1:3" ht="18.75">
      <c r="A17" s="44"/>
      <c r="B17" s="8" t="s">
        <v>264</v>
      </c>
      <c r="C17" s="66">
        <v>5720</v>
      </c>
    </row>
    <row r="18" spans="1:3" ht="18.75">
      <c r="A18" s="44"/>
      <c r="B18" s="8" t="s">
        <v>337</v>
      </c>
      <c r="C18" s="66">
        <v>0</v>
      </c>
    </row>
    <row r="19" spans="1:3" ht="19.5">
      <c r="A19" s="97" t="s">
        <v>268</v>
      </c>
      <c r="B19" s="108"/>
      <c r="C19" s="91">
        <f>SUM(C20:C21)</f>
        <v>2000</v>
      </c>
    </row>
    <row r="20" spans="1:3" ht="18.75">
      <c r="A20" s="44"/>
      <c r="B20" s="8" t="s">
        <v>440</v>
      </c>
      <c r="C20" s="66">
        <v>0</v>
      </c>
    </row>
    <row r="21" spans="1:3" ht="18.75">
      <c r="A21" s="44"/>
      <c r="B21" s="8" t="s">
        <v>264</v>
      </c>
      <c r="C21" s="66">
        <v>2000</v>
      </c>
    </row>
    <row r="22" spans="1:3" ht="19.5">
      <c r="A22" s="185" t="s">
        <v>492</v>
      </c>
      <c r="B22" s="186"/>
      <c r="C22" s="91">
        <f>SUM(C23:C23)</f>
        <v>0</v>
      </c>
    </row>
    <row r="23" spans="1:3" ht="19.5">
      <c r="A23" s="97"/>
      <c r="B23" s="8" t="s">
        <v>444</v>
      </c>
      <c r="C23" s="66">
        <v>0</v>
      </c>
    </row>
    <row r="24" spans="1:3" ht="19.5">
      <c r="A24" s="185" t="s">
        <v>494</v>
      </c>
      <c r="B24" s="186"/>
      <c r="C24" s="91">
        <f>SUM(C25:C27)</f>
        <v>27056</v>
      </c>
    </row>
    <row r="25" spans="1:3" ht="19.5">
      <c r="A25" s="97"/>
      <c r="B25" s="8" t="s">
        <v>496</v>
      </c>
      <c r="C25" s="66">
        <v>0</v>
      </c>
    </row>
    <row r="26" spans="1:9" ht="19.5">
      <c r="A26" s="97"/>
      <c r="B26" s="8" t="s">
        <v>495</v>
      </c>
      <c r="C26" s="66">
        <v>23216</v>
      </c>
      <c r="G26" s="94"/>
      <c r="H26" s="94"/>
      <c r="I26" s="94"/>
    </row>
    <row r="27" spans="1:9" ht="19.5">
      <c r="A27" s="97"/>
      <c r="B27" s="8" t="s">
        <v>435</v>
      </c>
      <c r="C27" s="66">
        <v>3840</v>
      </c>
      <c r="G27" s="94"/>
      <c r="H27" s="94"/>
      <c r="I27" s="94"/>
    </row>
    <row r="28" spans="1:9" ht="19.5">
      <c r="A28" s="185" t="s">
        <v>148</v>
      </c>
      <c r="B28" s="185"/>
      <c r="C28" s="91">
        <f>SUM(C29:C31)</f>
        <v>0</v>
      </c>
      <c r="G28" s="94"/>
      <c r="H28" s="94"/>
      <c r="I28" s="94"/>
    </row>
    <row r="29" spans="1:9" ht="19.5">
      <c r="A29" s="97"/>
      <c r="B29" s="119" t="s">
        <v>542</v>
      </c>
      <c r="C29" s="66">
        <v>0</v>
      </c>
      <c r="G29" s="94"/>
      <c r="H29" s="94"/>
      <c r="I29" s="94"/>
    </row>
    <row r="30" spans="1:9" ht="19.5">
      <c r="A30" s="97"/>
      <c r="B30" s="119" t="s">
        <v>541</v>
      </c>
      <c r="C30" s="66">
        <v>0</v>
      </c>
      <c r="G30" s="94"/>
      <c r="H30" s="94"/>
      <c r="I30" s="94"/>
    </row>
    <row r="31" spans="1:9" ht="19.5">
      <c r="A31" s="97"/>
      <c r="B31" s="119" t="s">
        <v>534</v>
      </c>
      <c r="C31" s="66">
        <v>0</v>
      </c>
      <c r="G31" s="94"/>
      <c r="H31" s="94"/>
      <c r="I31" s="94"/>
    </row>
    <row r="32" spans="1:9" ht="19.5">
      <c r="A32" s="185" t="s">
        <v>291</v>
      </c>
      <c r="B32" s="185"/>
      <c r="C32" s="91">
        <f>SUM(C33:C35)</f>
        <v>9498</v>
      </c>
      <c r="G32" s="94"/>
      <c r="H32" s="94"/>
      <c r="I32" s="94"/>
    </row>
    <row r="33" spans="1:9" ht="19.5">
      <c r="A33" s="97"/>
      <c r="B33" s="8" t="s">
        <v>440</v>
      </c>
      <c r="C33" s="66">
        <v>0</v>
      </c>
      <c r="G33" s="94"/>
      <c r="H33" s="94"/>
      <c r="I33" s="94"/>
    </row>
    <row r="34" spans="1:9" ht="19.5">
      <c r="A34" s="97"/>
      <c r="B34" s="8" t="s">
        <v>261</v>
      </c>
      <c r="C34" s="66">
        <v>9498</v>
      </c>
      <c r="G34" s="94"/>
      <c r="H34" s="94"/>
      <c r="I34" s="94"/>
    </row>
    <row r="35" spans="1:9" ht="19.5">
      <c r="A35" s="97"/>
      <c r="B35" s="8" t="s">
        <v>477</v>
      </c>
      <c r="C35" s="66">
        <v>0</v>
      </c>
      <c r="G35" s="94"/>
      <c r="H35" s="94"/>
      <c r="I35" s="94"/>
    </row>
    <row r="36" spans="1:9" ht="19.5">
      <c r="A36" s="185" t="s">
        <v>635</v>
      </c>
      <c r="B36" s="185"/>
      <c r="C36" s="91">
        <f>SUM(C37:C38)</f>
        <v>242660</v>
      </c>
      <c r="G36" s="94"/>
      <c r="H36" s="94"/>
      <c r="I36" s="94"/>
    </row>
    <row r="37" spans="1:9" ht="19.5">
      <c r="A37" s="97"/>
      <c r="B37" s="8" t="s">
        <v>636</v>
      </c>
      <c r="C37" s="66">
        <v>4500</v>
      </c>
      <c r="G37" s="94"/>
      <c r="H37" s="94"/>
      <c r="I37" s="94"/>
    </row>
    <row r="38" spans="1:9" ht="19.5">
      <c r="A38" s="97"/>
      <c r="B38" s="8" t="s">
        <v>637</v>
      </c>
      <c r="C38" s="66">
        <v>238160</v>
      </c>
      <c r="G38" s="94"/>
      <c r="H38" s="94"/>
      <c r="I38" s="94"/>
    </row>
    <row r="39" spans="1:9" ht="19.5">
      <c r="A39" s="185" t="s">
        <v>150</v>
      </c>
      <c r="B39" s="186"/>
      <c r="C39" s="91">
        <v>2911</v>
      </c>
      <c r="G39" s="94"/>
      <c r="H39" s="94"/>
      <c r="I39" s="94"/>
    </row>
    <row r="40" spans="1:9" ht="19.5">
      <c r="A40" s="185" t="s">
        <v>338</v>
      </c>
      <c r="B40" s="186"/>
      <c r="C40" s="91">
        <v>60548.2</v>
      </c>
      <c r="G40" s="94"/>
      <c r="H40" s="94"/>
      <c r="I40" s="94"/>
    </row>
    <row r="41" spans="1:9" ht="19.5">
      <c r="A41" s="185" t="s">
        <v>470</v>
      </c>
      <c r="B41" s="186"/>
      <c r="C41" s="91">
        <v>18419.77</v>
      </c>
      <c r="G41" s="94"/>
      <c r="H41" s="94"/>
      <c r="I41" s="94"/>
    </row>
    <row r="42" spans="1:3" ht="19.5">
      <c r="A42" s="185" t="s">
        <v>153</v>
      </c>
      <c r="B42" s="186"/>
      <c r="C42" s="91">
        <f>SUM(C43:C50)</f>
        <v>35055</v>
      </c>
    </row>
    <row r="43" spans="1:3" ht="19.5">
      <c r="A43" s="97"/>
      <c r="B43" s="8" t="s">
        <v>264</v>
      </c>
      <c r="C43" s="66">
        <v>13760</v>
      </c>
    </row>
    <row r="44" spans="1:3" ht="19.5">
      <c r="A44" s="97"/>
      <c r="B44" s="8" t="s">
        <v>497</v>
      </c>
      <c r="C44" s="66">
        <v>0</v>
      </c>
    </row>
    <row r="45" spans="1:3" ht="19.5">
      <c r="A45" s="97"/>
      <c r="B45" s="8" t="s">
        <v>487</v>
      </c>
      <c r="C45" s="66">
        <v>4885</v>
      </c>
    </row>
    <row r="46" spans="1:3" ht="19.5">
      <c r="A46" s="97"/>
      <c r="B46" s="8" t="s">
        <v>443</v>
      </c>
      <c r="C46" s="66">
        <v>5433</v>
      </c>
    </row>
    <row r="47" spans="1:3" ht="19.5">
      <c r="A47" s="97"/>
      <c r="B47" s="8" t="s">
        <v>478</v>
      </c>
      <c r="C47" s="66">
        <v>0</v>
      </c>
    </row>
    <row r="48" spans="1:3" ht="19.5">
      <c r="A48" s="97"/>
      <c r="B48" s="8" t="s">
        <v>627</v>
      </c>
      <c r="C48" s="66">
        <v>2220</v>
      </c>
    </row>
    <row r="49" spans="1:3" ht="19.5">
      <c r="A49" s="97"/>
      <c r="B49" s="8" t="s">
        <v>477</v>
      </c>
      <c r="C49" s="66">
        <v>8449</v>
      </c>
    </row>
    <row r="50" spans="1:3" ht="19.5">
      <c r="A50" s="97"/>
      <c r="B50" s="8" t="s">
        <v>633</v>
      </c>
      <c r="C50" s="66">
        <v>308</v>
      </c>
    </row>
    <row r="51" spans="1:9" ht="19.5">
      <c r="A51" s="185" t="s">
        <v>628</v>
      </c>
      <c r="B51" s="186"/>
      <c r="C51" s="91">
        <v>2000</v>
      </c>
      <c r="G51" s="94"/>
      <c r="H51" s="94"/>
      <c r="I51" s="94"/>
    </row>
    <row r="52" spans="1:9" ht="19.5">
      <c r="A52" s="185" t="s">
        <v>634</v>
      </c>
      <c r="B52" s="186"/>
      <c r="C52" s="91">
        <v>160131.4</v>
      </c>
      <c r="G52" s="94"/>
      <c r="H52" s="94"/>
      <c r="I52" s="94"/>
    </row>
    <row r="53" spans="1:3" ht="19.5">
      <c r="A53" s="185" t="s">
        <v>313</v>
      </c>
      <c r="B53" s="186"/>
      <c r="C53" s="91">
        <f>SUM(C54:C59)</f>
        <v>48567.4</v>
      </c>
    </row>
    <row r="54" spans="1:3" ht="19.5">
      <c r="A54" s="97"/>
      <c r="B54" s="8" t="s">
        <v>629</v>
      </c>
      <c r="C54" s="106">
        <v>10894</v>
      </c>
    </row>
    <row r="55" spans="1:3" ht="18.75">
      <c r="A55" s="44"/>
      <c r="B55" s="8" t="s">
        <v>316</v>
      </c>
      <c r="C55" s="106">
        <v>16930</v>
      </c>
    </row>
    <row r="56" spans="1:3" ht="18.75">
      <c r="A56" s="44"/>
      <c r="B56" s="8" t="s">
        <v>317</v>
      </c>
      <c r="C56" s="106">
        <v>16400</v>
      </c>
    </row>
    <row r="57" spans="1:3" ht="18.75">
      <c r="A57" s="44"/>
      <c r="B57" s="8" t="s">
        <v>544</v>
      </c>
      <c r="C57" s="106">
        <v>2655</v>
      </c>
    </row>
    <row r="58" spans="1:3" ht="18.75">
      <c r="A58" s="44"/>
      <c r="B58" s="8" t="s">
        <v>380</v>
      </c>
      <c r="C58" s="106">
        <v>411.4</v>
      </c>
    </row>
    <row r="59" spans="1:3" ht="18.75">
      <c r="A59" s="44"/>
      <c r="B59" s="8" t="s">
        <v>447</v>
      </c>
      <c r="C59" s="106">
        <v>1277</v>
      </c>
    </row>
    <row r="60" spans="1:5" ht="19.5">
      <c r="A60" s="185" t="s">
        <v>187</v>
      </c>
      <c r="B60" s="186"/>
      <c r="C60" s="91">
        <v>216372</v>
      </c>
      <c r="E60" s="50"/>
    </row>
    <row r="61" spans="1:5" ht="19.5">
      <c r="A61" s="185" t="s">
        <v>474</v>
      </c>
      <c r="B61" s="186"/>
      <c r="C61" s="91">
        <v>14163</v>
      </c>
      <c r="E61" s="50"/>
    </row>
    <row r="62" spans="1:3" ht="19.5">
      <c r="A62" s="185" t="s">
        <v>324</v>
      </c>
      <c r="B62" s="186"/>
      <c r="C62" s="91">
        <f>SUM(C63:C78)</f>
        <v>477634.1</v>
      </c>
    </row>
    <row r="63" spans="1:3" ht="19.5">
      <c r="A63" s="97"/>
      <c r="B63" s="8" t="s">
        <v>482</v>
      </c>
      <c r="C63" s="106">
        <v>45603</v>
      </c>
    </row>
    <row r="64" spans="1:5" ht="19.5">
      <c r="A64" s="97"/>
      <c r="B64" s="8" t="s">
        <v>264</v>
      </c>
      <c r="C64" s="106">
        <v>65582</v>
      </c>
      <c r="E64" s="2">
        <v>62450</v>
      </c>
    </row>
    <row r="65" spans="1:5" ht="19.5">
      <c r="A65" s="97"/>
      <c r="B65" s="8" t="s">
        <v>631</v>
      </c>
      <c r="C65" s="106">
        <v>430</v>
      </c>
      <c r="E65" s="2">
        <v>796</v>
      </c>
    </row>
    <row r="66" spans="1:5" ht="18.75">
      <c r="A66" s="44"/>
      <c r="B66" s="8" t="s">
        <v>325</v>
      </c>
      <c r="C66" s="106">
        <v>9417</v>
      </c>
      <c r="D66" s="50"/>
      <c r="E66" s="50">
        <v>2336</v>
      </c>
    </row>
    <row r="67" spans="1:5" ht="18.75">
      <c r="A67" s="44"/>
      <c r="B67" s="8" t="s">
        <v>328</v>
      </c>
      <c r="C67" s="106">
        <v>5040</v>
      </c>
      <c r="D67" s="50"/>
      <c r="E67" s="50">
        <f>SUM(E64:E66)</f>
        <v>65582</v>
      </c>
    </row>
    <row r="68" spans="1:5" ht="18.75">
      <c r="A68" s="44"/>
      <c r="B68" s="8" t="s">
        <v>630</v>
      </c>
      <c r="C68" s="106">
        <v>1776</v>
      </c>
      <c r="D68" s="50"/>
      <c r="E68" s="50"/>
    </row>
    <row r="69" spans="1:9" ht="18.75">
      <c r="A69" s="44"/>
      <c r="B69" s="8" t="s">
        <v>392</v>
      </c>
      <c r="C69" s="106">
        <v>0</v>
      </c>
      <c r="D69" s="50"/>
      <c r="E69" s="50"/>
      <c r="I69" s="71"/>
    </row>
    <row r="70" spans="1:5" ht="18.75">
      <c r="A70" s="44"/>
      <c r="B70" s="8" t="s">
        <v>285</v>
      </c>
      <c r="C70" s="106">
        <v>366</v>
      </c>
      <c r="D70" s="50"/>
      <c r="E70" s="50"/>
    </row>
    <row r="71" spans="1:5" ht="18.75">
      <c r="A71" s="44"/>
      <c r="B71" s="8" t="s">
        <v>455</v>
      </c>
      <c r="C71" s="106">
        <v>500</v>
      </c>
      <c r="D71" s="50"/>
      <c r="E71" s="50"/>
    </row>
    <row r="72" spans="1:5" ht="18.75">
      <c r="A72" s="44"/>
      <c r="B72" s="8" t="s">
        <v>332</v>
      </c>
      <c r="C72" s="106">
        <v>3250.6</v>
      </c>
      <c r="D72" s="50"/>
      <c r="E72" s="50"/>
    </row>
    <row r="73" spans="1:6" ht="18.75">
      <c r="A73" s="44"/>
      <c r="B73" s="8" t="s">
        <v>454</v>
      </c>
      <c r="C73" s="106">
        <v>13486</v>
      </c>
      <c r="D73" s="50"/>
      <c r="E73" s="50"/>
      <c r="F73" s="2">
        <v>11374</v>
      </c>
    </row>
    <row r="74" spans="1:6" ht="18.75">
      <c r="A74" s="44"/>
      <c r="B74" s="8" t="s">
        <v>333</v>
      </c>
      <c r="C74" s="106">
        <v>20871.5</v>
      </c>
      <c r="D74" s="50"/>
      <c r="E74" s="50"/>
      <c r="F74" s="2">
        <v>2112</v>
      </c>
    </row>
    <row r="75" spans="1:6" ht="18.75">
      <c r="A75" s="44"/>
      <c r="B75" s="8" t="s">
        <v>434</v>
      </c>
      <c r="C75" s="106">
        <v>6178</v>
      </c>
      <c r="D75" s="50"/>
      <c r="E75" s="50"/>
      <c r="F75" s="2">
        <f>SUM(F73:F74)</f>
        <v>13486</v>
      </c>
    </row>
    <row r="76" spans="1:6" ht="18.75">
      <c r="A76" s="44"/>
      <c r="B76" s="10" t="s">
        <v>334</v>
      </c>
      <c r="C76" s="106">
        <v>26014</v>
      </c>
      <c r="D76" s="50"/>
      <c r="E76" s="50"/>
      <c r="F76" s="2">
        <v>-16736.6</v>
      </c>
    </row>
    <row r="77" spans="1:6" ht="18.75">
      <c r="A77" s="44"/>
      <c r="B77" s="10" t="s">
        <v>481</v>
      </c>
      <c r="C77" s="106">
        <v>960</v>
      </c>
      <c r="D77" s="50"/>
      <c r="E77" s="50"/>
      <c r="F77" s="2">
        <f>SUM(F76+F75)</f>
        <v>-3250.5999999999985</v>
      </c>
    </row>
    <row r="78" spans="1:5" ht="18.75">
      <c r="A78" s="44"/>
      <c r="B78" s="10" t="s">
        <v>335</v>
      </c>
      <c r="C78" s="106">
        <v>278160</v>
      </c>
      <c r="D78" s="50"/>
      <c r="E78" s="50"/>
    </row>
    <row r="79" spans="1:4" ht="19.5">
      <c r="A79" s="185" t="s">
        <v>24</v>
      </c>
      <c r="B79" s="186"/>
      <c r="C79" s="91">
        <f>SUM(C2+C3+C7+C16+C19+C22+C24+C32+C39+C40+C41+C42+C53+C60+C61+C62+C28+C6+C51+C52++C36)</f>
        <v>1431613.8699999999</v>
      </c>
      <c r="D79" s="71"/>
    </row>
    <row r="80" spans="2:6" ht="48" customHeight="1">
      <c r="B80" s="50"/>
      <c r="C80" s="65"/>
      <c r="E80" s="50"/>
      <c r="F80" s="71"/>
    </row>
    <row r="81" spans="1:5" ht="28.5" customHeight="1">
      <c r="A81" s="44"/>
      <c r="B81" s="110" t="s">
        <v>342</v>
      </c>
      <c r="C81" s="109" t="s">
        <v>165</v>
      </c>
      <c r="E81" s="50"/>
    </row>
    <row r="82" spans="1:6" ht="28.5" customHeight="1">
      <c r="A82" s="185" t="s">
        <v>343</v>
      </c>
      <c r="B82" s="186"/>
      <c r="C82" s="91">
        <f>SUM(F91)</f>
        <v>1478557.2599999998</v>
      </c>
      <c r="E82" s="50"/>
      <c r="F82" s="2">
        <v>282263.38</v>
      </c>
    </row>
    <row r="83" spans="1:6" ht="28.5" customHeight="1">
      <c r="A83" s="185" t="s">
        <v>381</v>
      </c>
      <c r="B83" s="186"/>
      <c r="C83" s="91">
        <v>59640</v>
      </c>
      <c r="E83" s="50"/>
      <c r="F83" s="2">
        <v>6045.68</v>
      </c>
    </row>
    <row r="84" spans="1:6" ht="28.5" customHeight="1">
      <c r="A84" s="185" t="s">
        <v>130</v>
      </c>
      <c r="B84" s="186"/>
      <c r="C84" s="91">
        <v>1900</v>
      </c>
      <c r="E84" s="50"/>
      <c r="F84" s="2">
        <v>27006.05</v>
      </c>
    </row>
    <row r="85" spans="1:6" ht="28.5" customHeight="1">
      <c r="A85" s="185" t="s">
        <v>346</v>
      </c>
      <c r="B85" s="186"/>
      <c r="C85" s="91">
        <v>150</v>
      </c>
      <c r="E85" s="50"/>
      <c r="F85" s="2">
        <v>249987.05</v>
      </c>
    </row>
    <row r="86" spans="1:6" ht="28.5" customHeight="1">
      <c r="A86" s="185" t="s">
        <v>136</v>
      </c>
      <c r="B86" s="186"/>
      <c r="C86" s="91">
        <v>32700</v>
      </c>
      <c r="E86" s="50"/>
      <c r="F86" s="2">
        <v>278160</v>
      </c>
    </row>
    <row r="87" spans="1:6" ht="28.5" customHeight="1">
      <c r="A87" s="185" t="s">
        <v>539</v>
      </c>
      <c r="B87" s="186"/>
      <c r="C87" s="91">
        <v>14163</v>
      </c>
      <c r="E87" s="50"/>
      <c r="F87" s="2">
        <v>549260.2</v>
      </c>
    </row>
    <row r="88" spans="1:6" ht="28.5" customHeight="1">
      <c r="A88" s="185" t="s">
        <v>132</v>
      </c>
      <c r="B88" s="186"/>
      <c r="C88" s="91">
        <v>72675</v>
      </c>
      <c r="E88" s="50"/>
      <c r="F88" s="2">
        <v>2386.4</v>
      </c>
    </row>
    <row r="89" spans="1:6" ht="28.5" customHeight="1">
      <c r="A89" s="185" t="s">
        <v>490</v>
      </c>
      <c r="B89" s="186"/>
      <c r="C89" s="91">
        <v>29760</v>
      </c>
      <c r="E89" s="50"/>
      <c r="F89" s="2">
        <v>6326.06</v>
      </c>
    </row>
    <row r="90" spans="1:6" ht="28.5" customHeight="1">
      <c r="A90" s="185" t="s">
        <v>352</v>
      </c>
      <c r="B90" s="186"/>
      <c r="C90" s="91">
        <v>213910</v>
      </c>
      <c r="E90" s="50"/>
      <c r="F90" s="2">
        <v>77122.44</v>
      </c>
    </row>
    <row r="91" spans="1:6" ht="28.5" customHeight="1">
      <c r="A91" s="185" t="s">
        <v>131</v>
      </c>
      <c r="B91" s="186"/>
      <c r="C91" s="91">
        <v>33120</v>
      </c>
      <c r="E91" s="50"/>
      <c r="F91" s="2">
        <f>SUM(F82:F90)</f>
        <v>1478557.2599999998</v>
      </c>
    </row>
    <row r="92" spans="1:5" ht="28.5" customHeight="1">
      <c r="A92" s="185" t="s">
        <v>499</v>
      </c>
      <c r="B92" s="186"/>
      <c r="C92" s="91">
        <v>8000</v>
      </c>
      <c r="E92" s="50"/>
    </row>
    <row r="93" spans="1:5" ht="28.5" customHeight="1">
      <c r="A93" s="185" t="s">
        <v>357</v>
      </c>
      <c r="B93" s="186"/>
      <c r="C93" s="91">
        <v>90378</v>
      </c>
      <c r="E93" s="50"/>
    </row>
    <row r="94" spans="1:3" ht="19.5">
      <c r="A94" s="185" t="s">
        <v>358</v>
      </c>
      <c r="B94" s="186"/>
      <c r="C94" s="91">
        <v>0</v>
      </c>
    </row>
    <row r="95" spans="1:3" ht="19.5">
      <c r="A95" s="185" t="s">
        <v>484</v>
      </c>
      <c r="B95" s="186"/>
      <c r="C95" s="91">
        <v>20029</v>
      </c>
    </row>
    <row r="96" spans="1:3" ht="19.5">
      <c r="A96" s="97" t="s">
        <v>459</v>
      </c>
      <c r="B96" s="108"/>
      <c r="C96" s="91">
        <v>289.16</v>
      </c>
    </row>
    <row r="97" spans="1:3" ht="19.5">
      <c r="A97" s="97" t="s">
        <v>632</v>
      </c>
      <c r="B97" s="108"/>
      <c r="C97" s="91">
        <v>9363.89</v>
      </c>
    </row>
    <row r="98" spans="1:3" ht="19.5">
      <c r="A98" s="185" t="s">
        <v>24</v>
      </c>
      <c r="B98" s="186"/>
      <c r="C98" s="91">
        <f>SUM(C82:C97)</f>
        <v>2064635.3099999996</v>
      </c>
    </row>
    <row r="99" ht="12.75">
      <c r="H99" s="71"/>
    </row>
    <row r="100" ht="12.75">
      <c r="C100" s="71"/>
    </row>
  </sheetData>
  <sheetProtection/>
  <mergeCells count="35">
    <mergeCell ref="A94:B94"/>
    <mergeCell ref="A95:B95"/>
    <mergeCell ref="A98:B98"/>
    <mergeCell ref="A52:B52"/>
    <mergeCell ref="A36:B36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51:B51"/>
    <mergeCell ref="A53:B53"/>
    <mergeCell ref="A60:B60"/>
    <mergeCell ref="A61:B61"/>
    <mergeCell ref="A62:B62"/>
    <mergeCell ref="A79:B79"/>
    <mergeCell ref="A28:B28"/>
    <mergeCell ref="A32:B32"/>
    <mergeCell ref="A39:B39"/>
    <mergeCell ref="A40:B40"/>
    <mergeCell ref="A41:B41"/>
    <mergeCell ref="A42:B42"/>
    <mergeCell ref="A2:B2"/>
    <mergeCell ref="A6:B6"/>
    <mergeCell ref="A7:B7"/>
    <mergeCell ref="A16:B16"/>
    <mergeCell ref="A22:B22"/>
    <mergeCell ref="A24:B24"/>
  </mergeCells>
  <printOptions/>
  <pageMargins left="0.7" right="0.7" top="0.787401575" bottom="0.7874015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66">
      <selection activeCell="A66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7" width="9.140625" style="2" customWidth="1"/>
    <col min="8" max="8" width="10.57421875" style="2" bestFit="1" customWidth="1"/>
    <col min="9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22309.5</v>
      </c>
    </row>
    <row r="3" spans="1:3" ht="19.5">
      <c r="A3" s="97" t="s">
        <v>368</v>
      </c>
      <c r="B3" s="108"/>
      <c r="C3" s="91">
        <f>SUM(C4:C5)</f>
        <v>29886</v>
      </c>
    </row>
    <row r="4" spans="1:3" ht="18.75">
      <c r="A4" s="44"/>
      <c r="B4" s="8" t="s">
        <v>450</v>
      </c>
      <c r="C4" s="66">
        <v>29886</v>
      </c>
    </row>
    <row r="5" spans="1:3" ht="18.75">
      <c r="A5" s="58"/>
      <c r="B5" s="62" t="s">
        <v>477</v>
      </c>
      <c r="C5" s="66">
        <v>0</v>
      </c>
    </row>
    <row r="6" spans="1:3" ht="19.5">
      <c r="A6" s="185" t="s">
        <v>408</v>
      </c>
      <c r="B6" s="186"/>
      <c r="C6" s="91">
        <v>8000</v>
      </c>
    </row>
    <row r="7" spans="1:3" ht="19.5">
      <c r="A7" s="189" t="s">
        <v>257</v>
      </c>
      <c r="B7" s="190"/>
      <c r="C7" s="91">
        <f>SUM(C8:C15)</f>
        <v>75517</v>
      </c>
    </row>
    <row r="8" spans="1:3" ht="18.75">
      <c r="A8" s="44"/>
      <c r="B8" s="8" t="s">
        <v>438</v>
      </c>
      <c r="C8" s="106">
        <v>100</v>
      </c>
    </row>
    <row r="9" spans="1:3" ht="18.75">
      <c r="A9" s="44"/>
      <c r="B9" s="8" t="s">
        <v>261</v>
      </c>
      <c r="C9" s="106">
        <v>28166</v>
      </c>
    </row>
    <row r="10" spans="1:3" ht="18.75">
      <c r="A10" s="44"/>
      <c r="B10" s="8" t="s">
        <v>264</v>
      </c>
      <c r="C10" s="106">
        <v>13200</v>
      </c>
    </row>
    <row r="11" spans="1:3" ht="18.75">
      <c r="A11" s="44"/>
      <c r="B11" s="8" t="s">
        <v>259</v>
      </c>
      <c r="C11" s="106">
        <v>22273</v>
      </c>
    </row>
    <row r="12" spans="1:3" ht="18.75">
      <c r="A12" s="44"/>
      <c r="B12" s="8" t="s">
        <v>477</v>
      </c>
      <c r="C12" s="66">
        <v>4282</v>
      </c>
    </row>
    <row r="13" spans="1:3" ht="18.75">
      <c r="A13" s="44"/>
      <c r="B13" s="8" t="s">
        <v>440</v>
      </c>
      <c r="C13" s="66">
        <v>4448</v>
      </c>
    </row>
    <row r="14" spans="1:3" ht="18.75">
      <c r="A14" s="44"/>
      <c r="B14" s="8" t="s">
        <v>383</v>
      </c>
      <c r="C14" s="66">
        <v>2610</v>
      </c>
    </row>
    <row r="15" spans="1:3" ht="18.75">
      <c r="A15" s="44"/>
      <c r="B15" s="8" t="s">
        <v>434</v>
      </c>
      <c r="C15" s="66">
        <v>438</v>
      </c>
    </row>
    <row r="16" spans="1:3" ht="19.5">
      <c r="A16" s="185" t="s">
        <v>143</v>
      </c>
      <c r="B16" s="186"/>
      <c r="C16" s="91">
        <f>SUM(C17:C18)</f>
        <v>8885.7</v>
      </c>
    </row>
    <row r="17" spans="1:3" ht="18.75">
      <c r="A17" s="44"/>
      <c r="B17" s="8" t="s">
        <v>264</v>
      </c>
      <c r="C17" s="66">
        <v>7640</v>
      </c>
    </row>
    <row r="18" spans="1:3" ht="18.75">
      <c r="A18" s="44"/>
      <c r="B18" s="8" t="s">
        <v>661</v>
      </c>
      <c r="C18" s="66">
        <v>1245.7</v>
      </c>
    </row>
    <row r="19" spans="1:3" ht="19.5">
      <c r="A19" s="97" t="s">
        <v>268</v>
      </c>
      <c r="B19" s="108"/>
      <c r="C19" s="91">
        <f>SUM(C20:C21)</f>
        <v>2000</v>
      </c>
    </row>
    <row r="20" spans="1:3" ht="18.75">
      <c r="A20" s="44"/>
      <c r="B20" s="8" t="s">
        <v>440</v>
      </c>
      <c r="C20" s="66">
        <v>0</v>
      </c>
    </row>
    <row r="21" spans="1:3" ht="18.75">
      <c r="A21" s="44"/>
      <c r="B21" s="8" t="s">
        <v>264</v>
      </c>
      <c r="C21" s="66">
        <v>2000</v>
      </c>
    </row>
    <row r="22" spans="1:3" ht="19.5">
      <c r="A22" s="185" t="s">
        <v>271</v>
      </c>
      <c r="B22" s="186"/>
      <c r="C22" s="91">
        <f>SUM(C23:C24)</f>
        <v>3199</v>
      </c>
    </row>
    <row r="23" spans="1:3" ht="18.75">
      <c r="A23" s="44"/>
      <c r="B23" s="8" t="s">
        <v>440</v>
      </c>
      <c r="C23" s="66">
        <v>199</v>
      </c>
    </row>
    <row r="24" spans="1:3" ht="18.75">
      <c r="A24" s="44"/>
      <c r="B24" s="8" t="s">
        <v>662</v>
      </c>
      <c r="C24" s="66">
        <v>3000</v>
      </c>
    </row>
    <row r="25" spans="1:3" ht="19.5">
      <c r="A25" s="185" t="s">
        <v>494</v>
      </c>
      <c r="B25" s="186"/>
      <c r="C25" s="91">
        <f>SUM(C26:C28)</f>
        <v>29509</v>
      </c>
    </row>
    <row r="26" spans="1:3" ht="19.5">
      <c r="A26" s="97"/>
      <c r="B26" s="8" t="s">
        <v>496</v>
      </c>
      <c r="C26" s="66">
        <v>158</v>
      </c>
    </row>
    <row r="27" spans="1:9" ht="19.5">
      <c r="A27" s="97"/>
      <c r="B27" s="8" t="s">
        <v>495</v>
      </c>
      <c r="C27" s="66">
        <v>23216</v>
      </c>
      <c r="G27" s="94"/>
      <c r="H27" s="94"/>
      <c r="I27" s="94"/>
    </row>
    <row r="28" spans="1:9" ht="19.5">
      <c r="A28" s="97"/>
      <c r="B28" s="8" t="s">
        <v>435</v>
      </c>
      <c r="C28" s="66">
        <v>6135</v>
      </c>
      <c r="G28" s="94"/>
      <c r="H28" s="94"/>
      <c r="I28" s="94"/>
    </row>
    <row r="29" spans="1:9" ht="19.5">
      <c r="A29" s="185" t="s">
        <v>148</v>
      </c>
      <c r="B29" s="185"/>
      <c r="C29" s="91">
        <f>SUM(C30:C34)</f>
        <v>225220.2</v>
      </c>
      <c r="G29" s="94"/>
      <c r="H29" s="94"/>
      <c r="I29" s="94"/>
    </row>
    <row r="30" spans="1:9" ht="19.5">
      <c r="A30" s="97"/>
      <c r="B30" s="119" t="s">
        <v>663</v>
      </c>
      <c r="C30" s="66">
        <v>1739.5</v>
      </c>
      <c r="G30" s="94"/>
      <c r="H30" s="94"/>
      <c r="I30" s="94"/>
    </row>
    <row r="31" spans="1:9" ht="19.5">
      <c r="A31" s="97"/>
      <c r="B31" s="119" t="s">
        <v>664</v>
      </c>
      <c r="C31" s="66">
        <v>223480.7</v>
      </c>
      <c r="G31" s="94"/>
      <c r="H31" s="94"/>
      <c r="I31" s="94"/>
    </row>
    <row r="32" spans="1:9" ht="19.5">
      <c r="A32" s="97"/>
      <c r="B32" s="119" t="s">
        <v>542</v>
      </c>
      <c r="C32" s="66">
        <v>0</v>
      </c>
      <c r="G32" s="94"/>
      <c r="H32" s="94"/>
      <c r="I32" s="94"/>
    </row>
    <row r="33" spans="1:9" ht="19.5">
      <c r="A33" s="97"/>
      <c r="B33" s="119" t="s">
        <v>541</v>
      </c>
      <c r="C33" s="66">
        <v>0</v>
      </c>
      <c r="G33" s="94"/>
      <c r="H33" s="94"/>
      <c r="I33" s="94"/>
    </row>
    <row r="34" spans="1:9" ht="19.5">
      <c r="A34" s="97"/>
      <c r="B34" s="119" t="s">
        <v>534</v>
      </c>
      <c r="C34" s="66">
        <v>0</v>
      </c>
      <c r="G34" s="94"/>
      <c r="H34" s="94"/>
      <c r="I34" s="94"/>
    </row>
    <row r="35" spans="1:9" ht="19.5">
      <c r="A35" s="185" t="s">
        <v>291</v>
      </c>
      <c r="B35" s="185"/>
      <c r="C35" s="91">
        <f>SUM(C36:C38)</f>
        <v>14182.11</v>
      </c>
      <c r="G35" s="94"/>
      <c r="H35" s="94"/>
      <c r="I35" s="94"/>
    </row>
    <row r="36" spans="1:9" ht="19.5">
      <c r="A36" s="97"/>
      <c r="B36" s="8" t="s">
        <v>440</v>
      </c>
      <c r="C36" s="66">
        <v>0</v>
      </c>
      <c r="G36" s="94"/>
      <c r="H36" s="94"/>
      <c r="I36" s="94"/>
    </row>
    <row r="37" spans="1:9" ht="19.5">
      <c r="A37" s="97"/>
      <c r="B37" s="8" t="s">
        <v>261</v>
      </c>
      <c r="C37" s="66">
        <v>12378</v>
      </c>
      <c r="G37" s="94"/>
      <c r="H37" s="94"/>
      <c r="I37" s="94"/>
    </row>
    <row r="38" spans="1:9" ht="19.5">
      <c r="A38" s="97"/>
      <c r="B38" s="8" t="s">
        <v>477</v>
      </c>
      <c r="C38" s="66">
        <v>1804.11</v>
      </c>
      <c r="G38" s="94"/>
      <c r="H38" s="94"/>
      <c r="I38" s="94"/>
    </row>
    <row r="39" spans="1:9" ht="19.5">
      <c r="A39" s="185" t="s">
        <v>635</v>
      </c>
      <c r="B39" s="185"/>
      <c r="C39" s="91">
        <f>SUM(C40:C41)</f>
        <v>523837.69</v>
      </c>
      <c r="G39" s="94"/>
      <c r="H39" s="94"/>
      <c r="I39" s="94"/>
    </row>
    <row r="40" spans="1:9" ht="19.5">
      <c r="A40" s="97"/>
      <c r="B40" s="8" t="s">
        <v>636</v>
      </c>
      <c r="C40" s="66">
        <v>284577.69</v>
      </c>
      <c r="G40" s="94"/>
      <c r="H40" s="94"/>
      <c r="I40" s="94"/>
    </row>
    <row r="41" spans="1:9" ht="19.5">
      <c r="A41" s="97"/>
      <c r="B41" s="8" t="s">
        <v>637</v>
      </c>
      <c r="C41" s="66">
        <v>239260</v>
      </c>
      <c r="G41" s="94"/>
      <c r="H41" s="94"/>
      <c r="I41" s="94"/>
    </row>
    <row r="42" spans="1:9" ht="19.5">
      <c r="A42" s="185" t="s">
        <v>150</v>
      </c>
      <c r="B42" s="186"/>
      <c r="C42" s="91">
        <v>4933.75</v>
      </c>
      <c r="G42" s="94"/>
      <c r="H42" s="94"/>
      <c r="I42" s="94"/>
    </row>
    <row r="43" spans="1:9" ht="19.5">
      <c r="A43" s="185" t="s">
        <v>338</v>
      </c>
      <c r="B43" s="186"/>
      <c r="C43" s="91">
        <v>88740.98</v>
      </c>
      <c r="G43" s="94"/>
      <c r="H43" s="94"/>
      <c r="I43" s="94"/>
    </row>
    <row r="44" spans="1:9" ht="19.5">
      <c r="A44" s="185" t="s">
        <v>470</v>
      </c>
      <c r="B44" s="186"/>
      <c r="C44" s="91">
        <v>25333.91</v>
      </c>
      <c r="G44" s="94"/>
      <c r="H44" s="94"/>
      <c r="I44" s="94"/>
    </row>
    <row r="45" spans="1:3" ht="19.5">
      <c r="A45" s="185" t="s">
        <v>153</v>
      </c>
      <c r="B45" s="186"/>
      <c r="C45" s="91">
        <f>SUM(C46:C53)</f>
        <v>47418</v>
      </c>
    </row>
    <row r="46" spans="1:3" ht="19.5">
      <c r="A46" s="97"/>
      <c r="B46" s="8" t="s">
        <v>264</v>
      </c>
      <c r="C46" s="66">
        <v>17120</v>
      </c>
    </row>
    <row r="47" spans="1:3" ht="19.5">
      <c r="A47" s="97"/>
      <c r="B47" s="8" t="s">
        <v>497</v>
      </c>
      <c r="C47" s="66">
        <v>0</v>
      </c>
    </row>
    <row r="48" spans="1:3" ht="19.5">
      <c r="A48" s="97"/>
      <c r="B48" s="8" t="s">
        <v>487</v>
      </c>
      <c r="C48" s="66">
        <v>4885</v>
      </c>
    </row>
    <row r="49" spans="1:3" ht="19.5">
      <c r="A49" s="97"/>
      <c r="B49" s="8" t="s">
        <v>443</v>
      </c>
      <c r="C49" s="66">
        <v>6076</v>
      </c>
    </row>
    <row r="50" spans="1:3" ht="19.5">
      <c r="A50" s="97"/>
      <c r="B50" s="8" t="s">
        <v>478</v>
      </c>
      <c r="C50" s="66">
        <v>0</v>
      </c>
    </row>
    <row r="51" spans="1:3" ht="19.5">
      <c r="A51" s="97"/>
      <c r="B51" s="8" t="s">
        <v>627</v>
      </c>
      <c r="C51" s="66">
        <v>2220</v>
      </c>
    </row>
    <row r="52" spans="1:3" ht="19.5">
      <c r="A52" s="97"/>
      <c r="B52" s="8" t="s">
        <v>477</v>
      </c>
      <c r="C52" s="66">
        <v>16809</v>
      </c>
    </row>
    <row r="53" spans="1:3" ht="19.5">
      <c r="A53" s="97"/>
      <c r="B53" s="8" t="s">
        <v>633</v>
      </c>
      <c r="C53" s="66">
        <v>308</v>
      </c>
    </row>
    <row r="54" spans="1:9" ht="19.5">
      <c r="A54" s="185" t="s">
        <v>628</v>
      </c>
      <c r="B54" s="186"/>
      <c r="C54" s="91">
        <v>2000</v>
      </c>
      <c r="G54" s="94"/>
      <c r="H54" s="94"/>
      <c r="I54" s="94"/>
    </row>
    <row r="55" spans="1:9" ht="19.5">
      <c r="A55" s="185" t="s">
        <v>634</v>
      </c>
      <c r="B55" s="186"/>
      <c r="C55" s="91">
        <v>160131.4</v>
      </c>
      <c r="G55" s="94"/>
      <c r="H55" s="94"/>
      <c r="I55" s="94"/>
    </row>
    <row r="56" spans="1:3" ht="19.5">
      <c r="A56" s="185" t="s">
        <v>313</v>
      </c>
      <c r="B56" s="186"/>
      <c r="C56" s="91">
        <f>SUM(C57:C62)</f>
        <v>64306.4</v>
      </c>
    </row>
    <row r="57" spans="1:3" ht="19.5">
      <c r="A57" s="97"/>
      <c r="B57" s="8" t="s">
        <v>629</v>
      </c>
      <c r="C57" s="106">
        <v>12231</v>
      </c>
    </row>
    <row r="58" spans="1:3" ht="18.75">
      <c r="A58" s="44"/>
      <c r="B58" s="8" t="s">
        <v>316</v>
      </c>
      <c r="C58" s="106">
        <v>21940</v>
      </c>
    </row>
    <row r="59" spans="1:3" ht="18.75">
      <c r="A59" s="44"/>
      <c r="B59" s="8" t="s">
        <v>317</v>
      </c>
      <c r="C59" s="106">
        <v>22550</v>
      </c>
    </row>
    <row r="60" spans="1:3" ht="18.75">
      <c r="A60" s="44"/>
      <c r="B60" s="8" t="s">
        <v>544</v>
      </c>
      <c r="C60" s="106">
        <v>2655</v>
      </c>
    </row>
    <row r="61" spans="1:3" ht="18.75">
      <c r="A61" s="44"/>
      <c r="B61" s="8" t="s">
        <v>380</v>
      </c>
      <c r="C61" s="106">
        <v>411.4</v>
      </c>
    </row>
    <row r="62" spans="1:3" ht="18.75">
      <c r="A62" s="44"/>
      <c r="B62" s="8" t="s">
        <v>447</v>
      </c>
      <c r="C62" s="106">
        <v>4519</v>
      </c>
    </row>
    <row r="63" spans="1:5" ht="19.5">
      <c r="A63" s="185" t="s">
        <v>187</v>
      </c>
      <c r="B63" s="186"/>
      <c r="C63" s="91">
        <v>289116</v>
      </c>
      <c r="E63" s="50"/>
    </row>
    <row r="64" spans="1:5" ht="19.5">
      <c r="A64" s="185" t="s">
        <v>474</v>
      </c>
      <c r="B64" s="186"/>
      <c r="C64" s="91">
        <v>14163</v>
      </c>
      <c r="E64" s="50"/>
    </row>
    <row r="65" spans="1:3" ht="19.5">
      <c r="A65" s="185" t="s">
        <v>324</v>
      </c>
      <c r="B65" s="186"/>
      <c r="C65" s="91">
        <f>SUM(C66:C81)</f>
        <v>482895.4</v>
      </c>
    </row>
    <row r="66" spans="1:3" ht="19.5">
      <c r="A66" s="97"/>
      <c r="B66" s="8" t="s">
        <v>482</v>
      </c>
      <c r="C66" s="106">
        <v>0</v>
      </c>
    </row>
    <row r="67" spans="1:5" ht="19.5">
      <c r="A67" s="97"/>
      <c r="B67" s="8" t="s">
        <v>264</v>
      </c>
      <c r="C67" s="106">
        <v>84632</v>
      </c>
      <c r="E67" s="2">
        <v>62450</v>
      </c>
    </row>
    <row r="68" spans="1:5" ht="19.5">
      <c r="A68" s="97"/>
      <c r="B68" s="8" t="s">
        <v>631</v>
      </c>
      <c r="C68" s="106">
        <v>430</v>
      </c>
      <c r="E68" s="2">
        <v>796</v>
      </c>
    </row>
    <row r="69" spans="1:5" ht="18.75">
      <c r="A69" s="44"/>
      <c r="B69" s="8" t="s">
        <v>325</v>
      </c>
      <c r="C69" s="106">
        <v>11098</v>
      </c>
      <c r="D69" s="50"/>
      <c r="E69" s="50">
        <v>2336</v>
      </c>
    </row>
    <row r="70" spans="1:5" ht="18.75">
      <c r="A70" s="44"/>
      <c r="B70" s="8" t="s">
        <v>328</v>
      </c>
      <c r="C70" s="106">
        <v>6930</v>
      </c>
      <c r="D70" s="50"/>
      <c r="E70" s="50">
        <f>SUM(E67:E69)</f>
        <v>65582</v>
      </c>
    </row>
    <row r="71" spans="1:5" ht="18.75">
      <c r="A71" s="44"/>
      <c r="B71" s="8" t="s">
        <v>630</v>
      </c>
      <c r="C71" s="106">
        <v>1776</v>
      </c>
      <c r="D71" s="50"/>
      <c r="E71" s="50"/>
    </row>
    <row r="72" spans="1:9" ht="18.75">
      <c r="A72" s="44"/>
      <c r="B72" s="8" t="s">
        <v>392</v>
      </c>
      <c r="C72" s="106">
        <v>7980</v>
      </c>
      <c r="D72" s="50"/>
      <c r="E72" s="50"/>
      <c r="I72" s="71"/>
    </row>
    <row r="73" spans="1:5" ht="18.75">
      <c r="A73" s="44"/>
      <c r="B73" s="8" t="s">
        <v>285</v>
      </c>
      <c r="C73" s="106">
        <v>492</v>
      </c>
      <c r="D73" s="50"/>
      <c r="E73" s="50"/>
    </row>
    <row r="74" spans="1:5" ht="18.75">
      <c r="A74" s="44"/>
      <c r="B74" s="8" t="s">
        <v>455</v>
      </c>
      <c r="C74" s="106">
        <v>500</v>
      </c>
      <c r="D74" s="50"/>
      <c r="E74" s="50"/>
    </row>
    <row r="75" spans="1:5" ht="18.75">
      <c r="A75" s="44"/>
      <c r="B75" s="8" t="s">
        <v>332</v>
      </c>
      <c r="C75" s="106">
        <v>4336.4</v>
      </c>
      <c r="D75" s="50"/>
      <c r="E75" s="50"/>
    </row>
    <row r="76" spans="1:6" ht="18.75">
      <c r="A76" s="44"/>
      <c r="B76" s="8" t="s">
        <v>454</v>
      </c>
      <c r="C76" s="106">
        <v>13486</v>
      </c>
      <c r="D76" s="50"/>
      <c r="E76" s="50"/>
      <c r="F76" s="2">
        <v>11374</v>
      </c>
    </row>
    <row r="77" spans="1:6" ht="18.75">
      <c r="A77" s="44"/>
      <c r="B77" s="8" t="s">
        <v>333</v>
      </c>
      <c r="C77" s="106">
        <v>34043</v>
      </c>
      <c r="D77" s="50"/>
      <c r="E77" s="50"/>
      <c r="F77" s="2">
        <v>2112</v>
      </c>
    </row>
    <row r="78" spans="1:6" ht="18.75">
      <c r="A78" s="44"/>
      <c r="B78" s="8" t="s">
        <v>434</v>
      </c>
      <c r="C78" s="106">
        <v>10425</v>
      </c>
      <c r="D78" s="50"/>
      <c r="E78" s="50"/>
      <c r="F78" s="2">
        <f>SUM(F76:F77)</f>
        <v>13486</v>
      </c>
    </row>
    <row r="79" spans="1:6" ht="18.75">
      <c r="A79" s="44"/>
      <c r="B79" s="10" t="s">
        <v>334</v>
      </c>
      <c r="C79" s="106">
        <v>27647</v>
      </c>
      <c r="D79" s="50"/>
      <c r="E79" s="50"/>
      <c r="F79" s="2">
        <v>-16736.6</v>
      </c>
    </row>
    <row r="80" spans="1:6" ht="18.75">
      <c r="A80" s="44"/>
      <c r="B80" s="10" t="s">
        <v>481</v>
      </c>
      <c r="C80" s="106">
        <v>960</v>
      </c>
      <c r="D80" s="50"/>
      <c r="E80" s="50"/>
      <c r="F80" s="2">
        <f>SUM(F79+F78)</f>
        <v>-3250.5999999999985</v>
      </c>
    </row>
    <row r="81" spans="1:5" ht="18.75">
      <c r="A81" s="44"/>
      <c r="B81" s="10" t="s">
        <v>335</v>
      </c>
      <c r="C81" s="106">
        <v>278160</v>
      </c>
      <c r="D81" s="50"/>
      <c r="E81" s="50"/>
    </row>
    <row r="82" spans="1:4" ht="19.5">
      <c r="A82" s="185" t="s">
        <v>24</v>
      </c>
      <c r="B82" s="186"/>
      <c r="C82" s="91">
        <f>SUM(C2+C3+C7+C16+C19+C22+C25+C35+C42+C43+C44+C45+C56+C63+C64+C65+C29+C6+C54+C55++C39)</f>
        <v>2121585.04</v>
      </c>
      <c r="D82" s="71"/>
    </row>
    <row r="83" spans="1:4" ht="19.5">
      <c r="A83" s="92"/>
      <c r="B83" s="151"/>
      <c r="C83" s="150"/>
      <c r="D83" s="71"/>
    </row>
    <row r="84" spans="2:6" ht="48" customHeight="1">
      <c r="B84" s="50"/>
      <c r="C84" s="65"/>
      <c r="E84" s="50"/>
      <c r="F84" s="71"/>
    </row>
    <row r="85" spans="1:5" ht="28.5" customHeight="1">
      <c r="A85" s="44"/>
      <c r="B85" s="110" t="s">
        <v>342</v>
      </c>
      <c r="C85" s="109" t="s">
        <v>165</v>
      </c>
      <c r="E85" s="50"/>
    </row>
    <row r="86" spans="1:5" ht="28.5" customHeight="1">
      <c r="A86" s="185" t="s">
        <v>343</v>
      </c>
      <c r="B86" s="186"/>
      <c r="C86" s="91">
        <f>SUM(E96)</f>
        <v>1897025.0399999998</v>
      </c>
      <c r="E86" s="50">
        <v>385089.35</v>
      </c>
    </row>
    <row r="87" spans="1:5" ht="28.5" customHeight="1">
      <c r="A87" s="185" t="s">
        <v>381</v>
      </c>
      <c r="B87" s="186"/>
      <c r="C87" s="91">
        <v>68208</v>
      </c>
      <c r="E87" s="50">
        <v>10738.16</v>
      </c>
    </row>
    <row r="88" spans="1:5" ht="28.5" customHeight="1">
      <c r="A88" s="185" t="s">
        <v>130</v>
      </c>
      <c r="B88" s="186"/>
      <c r="C88" s="91">
        <v>2000</v>
      </c>
      <c r="E88" s="50">
        <v>36259.5</v>
      </c>
    </row>
    <row r="89" spans="1:5" ht="28.5" customHeight="1">
      <c r="A89" s="185" t="s">
        <v>346</v>
      </c>
      <c r="B89" s="186"/>
      <c r="C89" s="91">
        <v>150</v>
      </c>
      <c r="E89" s="50">
        <v>337537.81</v>
      </c>
    </row>
    <row r="90" spans="1:5" ht="28.5" customHeight="1">
      <c r="A90" s="185" t="s">
        <v>136</v>
      </c>
      <c r="B90" s="186"/>
      <c r="C90" s="91">
        <v>65400</v>
      </c>
      <c r="E90" s="50">
        <v>278160</v>
      </c>
    </row>
    <row r="91" spans="1:5" ht="28.5" customHeight="1">
      <c r="A91" s="185" t="s">
        <v>539</v>
      </c>
      <c r="B91" s="186"/>
      <c r="C91" s="91">
        <v>14163</v>
      </c>
      <c r="E91" s="50">
        <v>759251.74</v>
      </c>
    </row>
    <row r="92" spans="1:5" ht="28.5" customHeight="1">
      <c r="A92" s="175" t="s">
        <v>660</v>
      </c>
      <c r="B92" s="176"/>
      <c r="C92" s="91">
        <v>127000</v>
      </c>
      <c r="E92" s="50">
        <v>2386.4</v>
      </c>
    </row>
    <row r="93" spans="1:5" ht="28.5" customHeight="1">
      <c r="A93" s="189" t="s">
        <v>132</v>
      </c>
      <c r="B93" s="190"/>
      <c r="C93" s="91">
        <v>155031</v>
      </c>
      <c r="E93" s="50">
        <v>9077.99</v>
      </c>
    </row>
    <row r="94" spans="1:5" ht="28.5" customHeight="1">
      <c r="A94" s="185" t="s">
        <v>490</v>
      </c>
      <c r="B94" s="186"/>
      <c r="C94" s="91">
        <v>33345</v>
      </c>
      <c r="E94" s="50">
        <v>45.65</v>
      </c>
    </row>
    <row r="95" spans="1:5" ht="28.5" customHeight="1">
      <c r="A95" s="185" t="s">
        <v>352</v>
      </c>
      <c r="B95" s="186"/>
      <c r="C95" s="91">
        <v>313910</v>
      </c>
      <c r="E95" s="50">
        <v>78478.44</v>
      </c>
    </row>
    <row r="96" spans="1:5" ht="28.5" customHeight="1">
      <c r="A96" s="185" t="s">
        <v>131</v>
      </c>
      <c r="B96" s="186"/>
      <c r="C96" s="91">
        <v>44400</v>
      </c>
      <c r="E96" s="50">
        <f>SUM(E86:E95)</f>
        <v>1897025.0399999998</v>
      </c>
    </row>
    <row r="97" spans="1:5" ht="28.5" customHeight="1">
      <c r="A97" s="185" t="s">
        <v>499</v>
      </c>
      <c r="B97" s="186"/>
      <c r="C97" s="91">
        <v>8800</v>
      </c>
      <c r="E97" s="50"/>
    </row>
    <row r="98" spans="1:5" ht="28.5" customHeight="1">
      <c r="A98" s="185" t="s">
        <v>357</v>
      </c>
      <c r="B98" s="186"/>
      <c r="C98" s="91">
        <v>117649</v>
      </c>
      <c r="E98" s="50"/>
    </row>
    <row r="99" spans="1:3" ht="19.5">
      <c r="A99" s="185" t="s">
        <v>358</v>
      </c>
      <c r="B99" s="186"/>
      <c r="C99" s="91">
        <v>239020</v>
      </c>
    </row>
    <row r="100" spans="1:3" ht="19.5">
      <c r="A100" s="185" t="s">
        <v>484</v>
      </c>
      <c r="B100" s="186"/>
      <c r="C100" s="91">
        <v>25642.5</v>
      </c>
    </row>
    <row r="101" spans="1:3" ht="19.5">
      <c r="A101" s="97" t="s">
        <v>459</v>
      </c>
      <c r="B101" s="108"/>
      <c r="C101" s="91">
        <v>391.42</v>
      </c>
    </row>
    <row r="102" spans="1:3" ht="19.5">
      <c r="A102" s="97" t="s">
        <v>632</v>
      </c>
      <c r="B102" s="108"/>
      <c r="C102" s="91">
        <v>9363.89</v>
      </c>
    </row>
    <row r="103" spans="1:3" ht="19.5">
      <c r="A103" s="185" t="s">
        <v>24</v>
      </c>
      <c r="B103" s="186"/>
      <c r="C103" s="91">
        <f>SUM(C86:C102)</f>
        <v>3121498.85</v>
      </c>
    </row>
    <row r="104" ht="12.75">
      <c r="H104" s="71"/>
    </row>
    <row r="105" ht="12.75">
      <c r="C105" s="71"/>
    </row>
  </sheetData>
  <sheetProtection/>
  <mergeCells count="35">
    <mergeCell ref="A2:B2"/>
    <mergeCell ref="A6:B6"/>
    <mergeCell ref="A7:B7"/>
    <mergeCell ref="A16:B16"/>
    <mergeCell ref="A22:B22"/>
    <mergeCell ref="A25:B25"/>
    <mergeCell ref="A29:B29"/>
    <mergeCell ref="A35:B35"/>
    <mergeCell ref="A39:B39"/>
    <mergeCell ref="A42:B42"/>
    <mergeCell ref="A43:B43"/>
    <mergeCell ref="A44:B44"/>
    <mergeCell ref="A45:B45"/>
    <mergeCell ref="A54:B54"/>
    <mergeCell ref="A55:B55"/>
    <mergeCell ref="A56:B56"/>
    <mergeCell ref="A63:B63"/>
    <mergeCell ref="A64:B64"/>
    <mergeCell ref="A96:B96"/>
    <mergeCell ref="A65:B65"/>
    <mergeCell ref="A82:B82"/>
    <mergeCell ref="A86:B86"/>
    <mergeCell ref="A87:B87"/>
    <mergeCell ref="A88:B88"/>
    <mergeCell ref="A89:B89"/>
    <mergeCell ref="A97:B97"/>
    <mergeCell ref="A98:B98"/>
    <mergeCell ref="A99:B99"/>
    <mergeCell ref="A100:B100"/>
    <mergeCell ref="A103:B103"/>
    <mergeCell ref="A90:B90"/>
    <mergeCell ref="A91:B91"/>
    <mergeCell ref="A93:B93"/>
    <mergeCell ref="A94:B94"/>
    <mergeCell ref="A95:B95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6">
      <selection activeCell="A55" sqref="A1:IV16384"/>
    </sheetView>
  </sheetViews>
  <sheetFormatPr defaultColWidth="9.140625" defaultRowHeight="12.75"/>
  <cols>
    <col min="1" max="2" width="7.7109375" style="2" customWidth="1"/>
    <col min="3" max="3" width="55.57421875" style="2" customWidth="1"/>
    <col min="4" max="4" width="14.8515625" style="2" customWidth="1"/>
    <col min="5" max="5" width="10.140625" style="2" bestFit="1" customWidth="1"/>
    <col min="6" max="6" width="10.00390625" style="2" bestFit="1" customWidth="1"/>
    <col min="7" max="16384" width="9.140625" style="2" customWidth="1"/>
  </cols>
  <sheetData>
    <row r="1" ht="19.5" thickBot="1">
      <c r="C1" s="41" t="s">
        <v>638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113">
        <v>410000</v>
      </c>
    </row>
    <row r="4" spans="1:13" ht="18.75">
      <c r="A4" s="58"/>
      <c r="B4" s="44">
        <v>1112</v>
      </c>
      <c r="C4" s="8" t="s">
        <v>128</v>
      </c>
      <c r="D4" s="106">
        <v>10000</v>
      </c>
      <c r="F4" s="71"/>
      <c r="H4" s="47"/>
      <c r="I4" s="47"/>
      <c r="J4" s="47"/>
      <c r="K4" s="47"/>
      <c r="L4" s="47"/>
      <c r="M4" s="47"/>
    </row>
    <row r="5" spans="1:13" ht="18.75">
      <c r="A5" s="58"/>
      <c r="B5" s="44">
        <v>1113</v>
      </c>
      <c r="C5" s="61" t="s">
        <v>128</v>
      </c>
      <c r="D5" s="106">
        <v>30000</v>
      </c>
      <c r="H5" s="130"/>
      <c r="I5" s="130"/>
      <c r="J5" s="131"/>
      <c r="K5" s="130"/>
      <c r="L5" s="130"/>
      <c r="M5" s="132"/>
    </row>
    <row r="6" spans="1:14" ht="18.75">
      <c r="A6" s="58"/>
      <c r="B6" s="44">
        <v>1121</v>
      </c>
      <c r="C6" s="61" t="s">
        <v>128</v>
      </c>
      <c r="D6" s="106">
        <v>320000</v>
      </c>
      <c r="F6" s="71"/>
      <c r="G6" s="47"/>
      <c r="H6" s="130"/>
      <c r="I6" s="130"/>
      <c r="J6" s="131"/>
      <c r="K6" s="130"/>
      <c r="L6" s="130"/>
      <c r="M6" s="132"/>
      <c r="N6" s="47"/>
    </row>
    <row r="7" spans="1:14" ht="18.75">
      <c r="A7" s="58"/>
      <c r="B7" s="44">
        <v>1122</v>
      </c>
      <c r="C7" s="61" t="s">
        <v>128</v>
      </c>
      <c r="D7" s="106">
        <v>200000</v>
      </c>
      <c r="F7" s="71"/>
      <c r="G7" s="47"/>
      <c r="H7" s="130"/>
      <c r="I7" s="130"/>
      <c r="J7" s="131"/>
      <c r="K7" s="130"/>
      <c r="L7" s="130"/>
      <c r="M7" s="132"/>
      <c r="N7" s="47"/>
    </row>
    <row r="8" spans="1:14" ht="18.75">
      <c r="A8" s="58"/>
      <c r="B8" s="44">
        <v>1211</v>
      </c>
      <c r="C8" s="61" t="s">
        <v>128</v>
      </c>
      <c r="D8" s="106">
        <v>790000</v>
      </c>
      <c r="G8" s="47"/>
      <c r="H8" s="130"/>
      <c r="I8" s="130"/>
      <c r="J8" s="131"/>
      <c r="K8" s="130"/>
      <c r="L8" s="130"/>
      <c r="M8" s="132"/>
      <c r="N8" s="47"/>
    </row>
    <row r="9" spans="1:14" ht="18.75">
      <c r="A9" s="58"/>
      <c r="B9" s="44">
        <v>1341</v>
      </c>
      <c r="C9" s="62" t="s">
        <v>130</v>
      </c>
      <c r="D9" s="106">
        <v>1500</v>
      </c>
      <c r="G9" s="47"/>
      <c r="H9" s="130"/>
      <c r="I9" s="130"/>
      <c r="J9" s="131"/>
      <c r="K9" s="130"/>
      <c r="L9" s="130"/>
      <c r="M9" s="132"/>
      <c r="N9" s="47"/>
    </row>
    <row r="10" spans="1:14" ht="18.75">
      <c r="A10" s="58"/>
      <c r="B10" s="44">
        <v>1340</v>
      </c>
      <c r="C10" s="62" t="s">
        <v>135</v>
      </c>
      <c r="D10" s="106">
        <v>65000</v>
      </c>
      <c r="G10" s="47"/>
      <c r="H10" s="130"/>
      <c r="I10" s="130"/>
      <c r="J10" s="131"/>
      <c r="K10" s="130"/>
      <c r="L10" s="130"/>
      <c r="M10" s="132"/>
      <c r="N10" s="47"/>
    </row>
    <row r="11" spans="1:14" ht="18.75">
      <c r="A11" s="58"/>
      <c r="B11" s="44">
        <v>1381</v>
      </c>
      <c r="C11" s="61" t="s">
        <v>128</v>
      </c>
      <c r="D11" s="106">
        <v>5000</v>
      </c>
      <c r="G11" s="47"/>
      <c r="H11" s="130"/>
      <c r="I11" s="130"/>
      <c r="J11" s="131"/>
      <c r="K11" s="130"/>
      <c r="L11" s="130"/>
      <c r="M11" s="132"/>
      <c r="N11" s="47"/>
    </row>
    <row r="12" spans="1:14" ht="18.75">
      <c r="A12" s="58"/>
      <c r="B12" s="44">
        <v>1511</v>
      </c>
      <c r="C12" s="61" t="s">
        <v>129</v>
      </c>
      <c r="D12" s="106">
        <v>75000</v>
      </c>
      <c r="G12" s="47"/>
      <c r="H12" s="202"/>
      <c r="I12" s="203"/>
      <c r="J12" s="203"/>
      <c r="K12" s="203"/>
      <c r="L12" s="203"/>
      <c r="M12" s="203"/>
      <c r="N12" s="47"/>
    </row>
    <row r="13" spans="1:14" ht="18.75">
      <c r="A13" s="58"/>
      <c r="B13" s="44">
        <v>4112</v>
      </c>
      <c r="C13" s="62" t="s">
        <v>136</v>
      </c>
      <c r="D13" s="106">
        <v>68100</v>
      </c>
      <c r="G13" s="47"/>
      <c r="H13" s="130"/>
      <c r="I13" s="130"/>
      <c r="J13" s="131"/>
      <c r="K13" s="130"/>
      <c r="L13" s="130"/>
      <c r="M13" s="132"/>
      <c r="N13" s="47"/>
    </row>
    <row r="14" spans="1:14" ht="18.75">
      <c r="A14" s="58">
        <v>1012</v>
      </c>
      <c r="B14" s="44">
        <v>2131</v>
      </c>
      <c r="C14" s="62" t="s">
        <v>132</v>
      </c>
      <c r="D14" s="106">
        <v>72000</v>
      </c>
      <c r="G14" s="47"/>
      <c r="H14" s="130"/>
      <c r="I14" s="130"/>
      <c r="J14" s="131"/>
      <c r="K14" s="130"/>
      <c r="L14" s="130"/>
      <c r="M14" s="132"/>
      <c r="N14" s="47"/>
    </row>
    <row r="15" spans="1:14" ht="18.75">
      <c r="A15" s="58">
        <v>1031</v>
      </c>
      <c r="B15" s="44">
        <v>2111</v>
      </c>
      <c r="C15" s="62" t="s">
        <v>139</v>
      </c>
      <c r="D15" s="106">
        <v>5000</v>
      </c>
      <c r="G15" s="47"/>
      <c r="H15" s="130"/>
      <c r="I15" s="130"/>
      <c r="J15" s="131"/>
      <c r="K15" s="130"/>
      <c r="L15" s="130"/>
      <c r="M15" s="132"/>
      <c r="N15" s="47"/>
    </row>
    <row r="16" spans="1:14" ht="18.75">
      <c r="A16" s="58">
        <v>1032</v>
      </c>
      <c r="B16" s="44">
        <v>2131</v>
      </c>
      <c r="C16" s="62" t="s">
        <v>133</v>
      </c>
      <c r="D16" s="106">
        <v>150000</v>
      </c>
      <c r="G16" s="47"/>
      <c r="H16" s="130"/>
      <c r="I16" s="130"/>
      <c r="J16" s="131"/>
      <c r="K16" s="130"/>
      <c r="L16" s="130"/>
      <c r="M16" s="130"/>
      <c r="N16" s="47"/>
    </row>
    <row r="17" spans="1:14" ht="18.75">
      <c r="A17" s="58">
        <v>2310</v>
      </c>
      <c r="B17" s="44">
        <v>2111</v>
      </c>
      <c r="C17" s="62" t="s">
        <v>131</v>
      </c>
      <c r="D17" s="106">
        <v>40000</v>
      </c>
      <c r="G17" s="47"/>
      <c r="H17" s="204"/>
      <c r="I17" s="205"/>
      <c r="J17" s="131"/>
      <c r="K17" s="132"/>
      <c r="L17" s="132"/>
      <c r="M17" s="132"/>
      <c r="N17" s="47"/>
    </row>
    <row r="18" spans="1:14" ht="18.75">
      <c r="A18" s="58">
        <v>3612</v>
      </c>
      <c r="B18" s="44">
        <v>2132</v>
      </c>
      <c r="C18" s="62" t="s">
        <v>134</v>
      </c>
      <c r="D18" s="106">
        <v>120500</v>
      </c>
      <c r="G18" s="47"/>
      <c r="H18" s="47"/>
      <c r="I18" s="47"/>
      <c r="J18" s="47"/>
      <c r="K18" s="47"/>
      <c r="L18" s="47"/>
      <c r="M18" s="47"/>
      <c r="N18" s="47"/>
    </row>
    <row r="19" spans="1:14" ht="18.75">
      <c r="A19" s="58">
        <v>6171</v>
      </c>
      <c r="B19" s="44">
        <v>2141</v>
      </c>
      <c r="C19" s="62" t="s">
        <v>138</v>
      </c>
      <c r="D19" s="106">
        <v>300</v>
      </c>
      <c r="G19" s="47"/>
      <c r="H19" s="47"/>
      <c r="I19" s="47"/>
      <c r="J19" s="47"/>
      <c r="K19" s="47"/>
      <c r="L19" s="47"/>
      <c r="M19" s="47"/>
      <c r="N19" s="47"/>
    </row>
    <row r="20" spans="1:14" ht="18.75">
      <c r="A20" s="58"/>
      <c r="B20" s="44"/>
      <c r="C20" s="62" t="s">
        <v>24</v>
      </c>
      <c r="D20" s="106">
        <f>SUM(D3:D19)</f>
        <v>2362400</v>
      </c>
      <c r="G20" s="47"/>
      <c r="H20" s="47"/>
      <c r="I20" s="47"/>
      <c r="J20" s="47"/>
      <c r="K20" s="47"/>
      <c r="L20" s="47"/>
      <c r="M20" s="47"/>
      <c r="N20" s="47"/>
    </row>
    <row r="21" spans="1:4" s="47" customFormat="1" ht="19.5" thickBot="1">
      <c r="A21" s="76"/>
      <c r="B21" s="77"/>
      <c r="C21" s="41"/>
      <c r="D21" s="114"/>
    </row>
    <row r="22" spans="1:14" ht="19.5" thickBot="1">
      <c r="A22" s="79" t="s">
        <v>127</v>
      </c>
      <c r="B22" s="80" t="s">
        <v>166</v>
      </c>
      <c r="C22" s="60" t="s">
        <v>26</v>
      </c>
      <c r="D22" s="115" t="s">
        <v>165</v>
      </c>
      <c r="G22" s="47"/>
      <c r="H22" s="130"/>
      <c r="I22" s="131"/>
      <c r="J22" s="130"/>
      <c r="K22" s="130"/>
      <c r="L22" s="132"/>
      <c r="M22" s="47"/>
      <c r="N22" s="47"/>
    </row>
    <row r="23" spans="1:13" ht="18.75">
      <c r="A23" s="57">
        <v>1031</v>
      </c>
      <c r="B23" s="43">
        <v>5169</v>
      </c>
      <c r="C23" s="61" t="s">
        <v>139</v>
      </c>
      <c r="D23" s="113">
        <v>20000</v>
      </c>
      <c r="E23" s="49"/>
      <c r="H23" s="130"/>
      <c r="I23" s="131"/>
      <c r="J23" s="130"/>
      <c r="K23" s="130"/>
      <c r="L23" s="132"/>
      <c r="M23" s="47"/>
    </row>
    <row r="24" spans="1:13" ht="18.75">
      <c r="A24" s="58">
        <v>2212</v>
      </c>
      <c r="B24" s="44">
        <v>5169</v>
      </c>
      <c r="C24" s="61" t="s">
        <v>140</v>
      </c>
      <c r="D24" s="106">
        <v>30000</v>
      </c>
      <c r="E24" s="49"/>
      <c r="H24" s="130"/>
      <c r="I24" s="131"/>
      <c r="J24" s="130"/>
      <c r="K24" s="130"/>
      <c r="L24" s="132"/>
      <c r="M24" s="47"/>
    </row>
    <row r="25" spans="1:13" ht="18.75">
      <c r="A25" s="58"/>
      <c r="B25" s="44">
        <v>5171</v>
      </c>
      <c r="C25" s="61" t="s">
        <v>598</v>
      </c>
      <c r="D25" s="106">
        <v>30000</v>
      </c>
      <c r="E25" s="49"/>
      <c r="H25" s="130"/>
      <c r="I25" s="131"/>
      <c r="J25" s="130"/>
      <c r="K25" s="130"/>
      <c r="L25" s="132"/>
      <c r="M25" s="47"/>
    </row>
    <row r="26" spans="1:13" ht="18.75">
      <c r="A26" s="58"/>
      <c r="B26" s="44">
        <v>6121</v>
      </c>
      <c r="C26" s="61" t="s">
        <v>647</v>
      </c>
      <c r="D26" s="106">
        <v>3500000</v>
      </c>
      <c r="E26" s="49"/>
      <c r="H26" s="130"/>
      <c r="I26" s="131"/>
      <c r="J26" s="130"/>
      <c r="K26" s="130"/>
      <c r="L26" s="132"/>
      <c r="M26" s="47"/>
    </row>
    <row r="27" spans="1:13" ht="18.75">
      <c r="A27" s="58">
        <v>2310</v>
      </c>
      <c r="B27" s="44">
        <v>5154</v>
      </c>
      <c r="C27" s="62" t="s">
        <v>163</v>
      </c>
      <c r="D27" s="106">
        <v>35000</v>
      </c>
      <c r="H27" s="130"/>
      <c r="I27" s="131"/>
      <c r="J27" s="130"/>
      <c r="K27" s="130"/>
      <c r="L27" s="132"/>
      <c r="M27" s="47"/>
    </row>
    <row r="28" spans="1:13" ht="18.75">
      <c r="A28" s="58"/>
      <c r="B28" s="44">
        <v>5164</v>
      </c>
      <c r="C28" s="62" t="s">
        <v>164</v>
      </c>
      <c r="D28" s="106">
        <v>100</v>
      </c>
      <c r="H28" s="130"/>
      <c r="I28" s="131"/>
      <c r="J28" s="130"/>
      <c r="K28" s="130"/>
      <c r="L28" s="132"/>
      <c r="M28" s="47"/>
    </row>
    <row r="29" spans="1:13" ht="18.75">
      <c r="A29" s="58"/>
      <c r="B29" s="44">
        <v>5169</v>
      </c>
      <c r="C29" s="62" t="s">
        <v>599</v>
      </c>
      <c r="D29" s="106">
        <v>60000</v>
      </c>
      <c r="H29" s="130"/>
      <c r="I29" s="131"/>
      <c r="J29" s="130"/>
      <c r="K29" s="130"/>
      <c r="L29" s="132"/>
      <c r="M29" s="47"/>
    </row>
    <row r="30" spans="1:13" ht="18.75">
      <c r="A30" s="58"/>
      <c r="B30" s="44">
        <v>5021</v>
      </c>
      <c r="C30" s="62" t="s">
        <v>501</v>
      </c>
      <c r="D30" s="106">
        <v>14500</v>
      </c>
      <c r="H30" s="130"/>
      <c r="I30" s="131"/>
      <c r="J30" s="130"/>
      <c r="K30" s="130"/>
      <c r="L30" s="132"/>
      <c r="M30" s="47"/>
    </row>
    <row r="31" spans="1:13" ht="18.75">
      <c r="A31" s="58"/>
      <c r="B31" s="44">
        <v>5171</v>
      </c>
      <c r="C31" s="62" t="s">
        <v>168</v>
      </c>
      <c r="D31" s="106">
        <v>95000</v>
      </c>
      <c r="H31" s="130"/>
      <c r="I31" s="131"/>
      <c r="J31" s="130"/>
      <c r="K31" s="130"/>
      <c r="L31" s="132"/>
      <c r="M31" s="47"/>
    </row>
    <row r="32" spans="1:13" ht="18.75">
      <c r="A32" s="58"/>
      <c r="B32" s="44">
        <v>5139</v>
      </c>
      <c r="C32" s="62" t="s">
        <v>587</v>
      </c>
      <c r="D32" s="106">
        <v>10000</v>
      </c>
      <c r="H32" s="47"/>
      <c r="I32" s="47"/>
      <c r="J32" s="47"/>
      <c r="K32" s="47"/>
      <c r="L32" s="47"/>
      <c r="M32" s="47"/>
    </row>
    <row r="33" spans="1:4" ht="18.75">
      <c r="A33" s="58">
        <v>3314</v>
      </c>
      <c r="B33" s="44">
        <v>5021</v>
      </c>
      <c r="C33" s="62" t="s">
        <v>170</v>
      </c>
      <c r="D33" s="106">
        <v>8000</v>
      </c>
    </row>
    <row r="34" spans="1:4" ht="18.75">
      <c r="A34" s="58"/>
      <c r="B34" s="44">
        <v>5137</v>
      </c>
      <c r="C34" s="62" t="s">
        <v>398</v>
      </c>
      <c r="D34" s="106">
        <v>6000</v>
      </c>
    </row>
    <row r="35" spans="1:4" ht="18.75">
      <c r="A35" s="58">
        <v>3319</v>
      </c>
      <c r="B35" s="44">
        <v>5021</v>
      </c>
      <c r="C35" s="62" t="s">
        <v>213</v>
      </c>
      <c r="D35" s="106">
        <v>2000</v>
      </c>
    </row>
    <row r="36" spans="1:4" ht="18.75">
      <c r="A36" s="58">
        <v>3326</v>
      </c>
      <c r="B36" s="44">
        <v>5139</v>
      </c>
      <c r="C36" s="62" t="s">
        <v>172</v>
      </c>
      <c r="D36" s="106">
        <v>1500</v>
      </c>
    </row>
    <row r="37" spans="1:4" ht="18.75">
      <c r="A37" s="58">
        <v>3429</v>
      </c>
      <c r="B37" s="44">
        <v>5139</v>
      </c>
      <c r="C37" s="62" t="s">
        <v>174</v>
      </c>
      <c r="D37" s="106">
        <v>5000</v>
      </c>
    </row>
    <row r="38" spans="1:12" ht="18.75">
      <c r="A38" s="58"/>
      <c r="B38" s="44">
        <v>5169</v>
      </c>
      <c r="C38" s="62" t="s">
        <v>502</v>
      </c>
      <c r="D38" s="106">
        <v>25000</v>
      </c>
      <c r="H38" s="47"/>
      <c r="I38" s="47"/>
      <c r="J38" s="47"/>
      <c r="K38" s="47"/>
      <c r="L38" s="47"/>
    </row>
    <row r="39" spans="1:4" ht="18.75">
      <c r="A39" s="58"/>
      <c r="B39" s="44">
        <v>5175</v>
      </c>
      <c r="C39" s="62" t="s">
        <v>175</v>
      </c>
      <c r="D39" s="106">
        <v>5000</v>
      </c>
    </row>
    <row r="40" spans="1:4" ht="18.75">
      <c r="A40" s="58">
        <v>3612</v>
      </c>
      <c r="B40" s="44">
        <v>5171</v>
      </c>
      <c r="C40" s="62" t="s">
        <v>148</v>
      </c>
      <c r="D40" s="106">
        <v>50000</v>
      </c>
    </row>
    <row r="41" spans="1:4" ht="18.75">
      <c r="A41" s="58">
        <v>3631</v>
      </c>
      <c r="B41" s="44">
        <v>5139</v>
      </c>
      <c r="C41" s="62" t="s">
        <v>588</v>
      </c>
      <c r="D41" s="106">
        <v>17000</v>
      </c>
    </row>
    <row r="42" spans="1:4" ht="18.75">
      <c r="A42" s="58"/>
      <c r="B42" s="44">
        <v>5154</v>
      </c>
      <c r="C42" s="62" t="s">
        <v>176</v>
      </c>
      <c r="D42" s="106">
        <v>20000</v>
      </c>
    </row>
    <row r="43" spans="1:4" ht="18.75">
      <c r="A43" s="58"/>
      <c r="B43" s="44">
        <v>5169</v>
      </c>
      <c r="C43" s="62" t="s">
        <v>600</v>
      </c>
      <c r="D43" s="106">
        <v>30000</v>
      </c>
    </row>
    <row r="44" spans="1:4" ht="18.75">
      <c r="A44" s="58">
        <v>3639</v>
      </c>
      <c r="B44" s="44">
        <v>6121</v>
      </c>
      <c r="C44" s="62" t="s">
        <v>596</v>
      </c>
      <c r="D44" s="106">
        <v>50000</v>
      </c>
    </row>
    <row r="45" spans="1:4" ht="18.75">
      <c r="A45" s="58">
        <v>3721</v>
      </c>
      <c r="B45" s="44">
        <v>5169</v>
      </c>
      <c r="C45" s="62" t="s">
        <v>150</v>
      </c>
      <c r="D45" s="106">
        <v>8000</v>
      </c>
    </row>
    <row r="46" spans="1:4" ht="18.75">
      <c r="A46" s="58">
        <v>3722</v>
      </c>
      <c r="B46" s="44">
        <v>5139</v>
      </c>
      <c r="C46" s="62" t="s">
        <v>589</v>
      </c>
      <c r="D46" s="106">
        <v>5000</v>
      </c>
    </row>
    <row r="47" spans="1:4" ht="18.75">
      <c r="A47" s="58"/>
      <c r="B47" s="44">
        <v>5169</v>
      </c>
      <c r="C47" s="62" t="s">
        <v>590</v>
      </c>
      <c r="D47" s="106">
        <v>80000</v>
      </c>
    </row>
    <row r="48" spans="1:4" ht="18.75">
      <c r="A48" s="58">
        <v>3723</v>
      </c>
      <c r="B48" s="44">
        <v>5169</v>
      </c>
      <c r="C48" s="62" t="s">
        <v>152</v>
      </c>
      <c r="D48" s="106">
        <v>30000</v>
      </c>
    </row>
    <row r="49" spans="1:4" ht="18.75">
      <c r="A49" s="58">
        <v>3745</v>
      </c>
      <c r="B49" s="44">
        <v>5021</v>
      </c>
      <c r="C49" s="62" t="s">
        <v>591</v>
      </c>
      <c r="D49" s="106">
        <v>20000</v>
      </c>
    </row>
    <row r="50" spans="1:4" ht="18.75">
      <c r="A50" s="58"/>
      <c r="B50" s="44">
        <v>5139</v>
      </c>
      <c r="C50" s="62" t="s">
        <v>648</v>
      </c>
      <c r="D50" s="106">
        <v>20000</v>
      </c>
    </row>
    <row r="51" spans="1:4" ht="18.75">
      <c r="A51" s="58"/>
      <c r="B51" s="44">
        <v>5156</v>
      </c>
      <c r="C51" s="62" t="s">
        <v>249</v>
      </c>
      <c r="D51" s="106">
        <v>6000</v>
      </c>
    </row>
    <row r="52" spans="1:4" ht="18.75">
      <c r="A52" s="58"/>
      <c r="B52" s="44">
        <v>5169</v>
      </c>
      <c r="C52" s="62" t="s">
        <v>179</v>
      </c>
      <c r="D52" s="106">
        <v>20000</v>
      </c>
    </row>
    <row r="53" spans="1:4" ht="18.75">
      <c r="A53" s="58"/>
      <c r="B53" s="44">
        <v>5171</v>
      </c>
      <c r="C53" s="62" t="s">
        <v>503</v>
      </c>
      <c r="D53" s="106">
        <v>5000</v>
      </c>
    </row>
    <row r="54" spans="1:4" ht="18.75">
      <c r="A54" s="58">
        <v>5512</v>
      </c>
      <c r="B54" s="44">
        <v>5137</v>
      </c>
      <c r="C54" s="62" t="s">
        <v>526</v>
      </c>
      <c r="D54" s="106">
        <v>210000</v>
      </c>
    </row>
    <row r="55" spans="1:4" ht="18.75">
      <c r="A55" s="58"/>
      <c r="B55" s="44">
        <v>5139</v>
      </c>
      <c r="C55" s="62" t="s">
        <v>180</v>
      </c>
      <c r="D55" s="106">
        <v>5000</v>
      </c>
    </row>
    <row r="56" spans="1:4" ht="18.75">
      <c r="A56" s="58"/>
      <c r="B56" s="44">
        <v>5153</v>
      </c>
      <c r="C56" s="62" t="s">
        <v>183</v>
      </c>
      <c r="D56" s="106">
        <v>25000</v>
      </c>
    </row>
    <row r="57" spans="1:4" ht="18.75">
      <c r="A57" s="58"/>
      <c r="B57" s="44">
        <v>5154</v>
      </c>
      <c r="C57" s="62" t="s">
        <v>217</v>
      </c>
      <c r="D57" s="106">
        <v>25000</v>
      </c>
    </row>
    <row r="58" spans="1:4" ht="18.75">
      <c r="A58" s="58"/>
      <c r="B58" s="44">
        <v>5156</v>
      </c>
      <c r="C58" s="62" t="s">
        <v>186</v>
      </c>
      <c r="D58" s="106">
        <v>2000</v>
      </c>
    </row>
    <row r="59" spans="1:6" ht="18.75">
      <c r="A59" s="58"/>
      <c r="B59" s="44">
        <v>5171</v>
      </c>
      <c r="C59" s="62" t="s">
        <v>503</v>
      </c>
      <c r="D59" s="106">
        <v>30000</v>
      </c>
      <c r="F59" s="50"/>
    </row>
    <row r="60" spans="1:6" ht="18.75">
      <c r="A60" s="58">
        <v>6112</v>
      </c>
      <c r="B60" s="44">
        <v>5023</v>
      </c>
      <c r="C60" s="63" t="s">
        <v>187</v>
      </c>
      <c r="D60" s="106">
        <v>270000</v>
      </c>
      <c r="F60" s="50"/>
    </row>
    <row r="61" spans="1:4" ht="18.75">
      <c r="A61" s="58"/>
      <c r="B61" s="44">
        <v>5032</v>
      </c>
      <c r="C61" s="63" t="s">
        <v>188</v>
      </c>
      <c r="D61" s="106">
        <v>24300</v>
      </c>
    </row>
    <row r="62" spans="1:6" ht="18.75">
      <c r="A62" s="58">
        <v>6171</v>
      </c>
      <c r="B62" s="44">
        <v>5021</v>
      </c>
      <c r="C62" s="63" t="s">
        <v>189</v>
      </c>
      <c r="D62" s="106">
        <v>80000</v>
      </c>
      <c r="E62" s="50"/>
      <c r="F62" s="50"/>
    </row>
    <row r="63" spans="1:6" ht="18.75">
      <c r="A63" s="58"/>
      <c r="B63" s="44">
        <v>5137</v>
      </c>
      <c r="C63" s="63" t="s">
        <v>593</v>
      </c>
      <c r="D63" s="106">
        <v>5000</v>
      </c>
      <c r="E63" s="50"/>
      <c r="F63" s="50"/>
    </row>
    <row r="64" spans="1:6" ht="18.75">
      <c r="A64" s="59"/>
      <c r="B64" s="44">
        <v>5139</v>
      </c>
      <c r="C64" s="63" t="s">
        <v>190</v>
      </c>
      <c r="D64" s="106">
        <v>35000</v>
      </c>
      <c r="E64" s="50"/>
      <c r="F64" s="50"/>
    </row>
    <row r="65" spans="1:6" ht="18.75">
      <c r="A65" s="59"/>
      <c r="B65" s="44">
        <v>5154</v>
      </c>
      <c r="C65" s="63" t="s">
        <v>191</v>
      </c>
      <c r="D65" s="106">
        <v>10000</v>
      </c>
      <c r="E65" s="50"/>
      <c r="F65" s="50"/>
    </row>
    <row r="66" spans="1:6" ht="18.75">
      <c r="A66" s="59"/>
      <c r="B66" s="44">
        <v>5155</v>
      </c>
      <c r="C66" s="63" t="s">
        <v>192</v>
      </c>
      <c r="D66" s="106">
        <v>9000</v>
      </c>
      <c r="F66" s="50"/>
    </row>
    <row r="67" spans="1:6" ht="18.75">
      <c r="A67" s="59"/>
      <c r="B67" s="44">
        <v>5161</v>
      </c>
      <c r="C67" s="63" t="s">
        <v>193</v>
      </c>
      <c r="D67" s="106">
        <v>2000</v>
      </c>
      <c r="E67" s="50"/>
      <c r="F67" s="50"/>
    </row>
    <row r="68" spans="1:6" ht="18.75">
      <c r="A68" s="59"/>
      <c r="B68" s="44">
        <v>5162</v>
      </c>
      <c r="C68" s="63" t="s">
        <v>194</v>
      </c>
      <c r="D68" s="106">
        <v>3000</v>
      </c>
      <c r="E68" s="50"/>
      <c r="F68" s="50"/>
    </row>
    <row r="69" spans="1:6" ht="18.75">
      <c r="A69" s="59"/>
      <c r="B69" s="44">
        <v>5163</v>
      </c>
      <c r="C69" s="63" t="s">
        <v>195</v>
      </c>
      <c r="D69" s="106">
        <v>14000</v>
      </c>
      <c r="E69" s="50"/>
      <c r="F69" s="50"/>
    </row>
    <row r="70" spans="1:6" ht="18.75">
      <c r="A70" s="59"/>
      <c r="B70" s="44">
        <v>5163</v>
      </c>
      <c r="C70" s="63" t="s">
        <v>196</v>
      </c>
      <c r="D70" s="106">
        <v>10000</v>
      </c>
      <c r="E70" s="50"/>
      <c r="F70" s="50"/>
    </row>
    <row r="71" spans="1:6" ht="18.75">
      <c r="A71" s="59"/>
      <c r="B71" s="44">
        <v>5169</v>
      </c>
      <c r="C71" s="63" t="s">
        <v>197</v>
      </c>
      <c r="D71" s="106">
        <v>40000</v>
      </c>
      <c r="E71" s="50"/>
      <c r="F71" s="50"/>
    </row>
    <row r="72" spans="1:6" ht="18.75">
      <c r="A72" s="59"/>
      <c r="B72" s="44">
        <v>5173</v>
      </c>
      <c r="C72" s="63" t="s">
        <v>504</v>
      </c>
      <c r="D72" s="106">
        <v>20000</v>
      </c>
      <c r="E72" s="50"/>
      <c r="F72" s="50"/>
    </row>
    <row r="73" spans="1:5" ht="18.75">
      <c r="A73" s="58"/>
      <c r="B73" s="44">
        <v>5329</v>
      </c>
      <c r="C73" s="63" t="s">
        <v>198</v>
      </c>
      <c r="D73" s="106">
        <v>36663.1</v>
      </c>
      <c r="E73" s="71"/>
    </row>
    <row r="74" spans="1:5" ht="18.75">
      <c r="A74" s="44">
        <v>6399</v>
      </c>
      <c r="B74" s="44">
        <v>5365</v>
      </c>
      <c r="C74" s="63" t="s">
        <v>608</v>
      </c>
      <c r="D74" s="106">
        <v>200000</v>
      </c>
      <c r="E74" s="71"/>
    </row>
    <row r="75" spans="1:4" ht="18.75">
      <c r="A75" s="44"/>
      <c r="B75" s="44"/>
      <c r="C75" s="62" t="s">
        <v>24</v>
      </c>
      <c r="D75" s="106">
        <f>SUM(D23:D74)</f>
        <v>5264063.1</v>
      </c>
    </row>
    <row r="76" spans="3:6" ht="28.5" customHeight="1">
      <c r="C76" s="2" t="s">
        <v>219</v>
      </c>
      <c r="D76" s="150">
        <f>SUM(D20-D75)</f>
        <v>-2901663.0999999996</v>
      </c>
      <c r="F76" s="50"/>
    </row>
  </sheetData>
  <sheetProtection/>
  <mergeCells count="2">
    <mergeCell ref="H12:M12"/>
    <mergeCell ref="H17:I17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5.140625" style="0" customWidth="1"/>
    <col min="2" max="2" width="8.8515625" style="0" customWidth="1"/>
    <col min="4" max="4" width="21.140625" style="0" customWidth="1"/>
  </cols>
  <sheetData>
    <row r="1" ht="25.5">
      <c r="A1" s="6" t="s">
        <v>66</v>
      </c>
    </row>
    <row r="2" spans="1:4" ht="21" customHeight="1" thickBot="1">
      <c r="A2" s="14" t="s">
        <v>25</v>
      </c>
      <c r="B2" s="40" t="s">
        <v>32</v>
      </c>
      <c r="C2" s="40" t="s">
        <v>33</v>
      </c>
      <c r="D2" s="1" t="s">
        <v>34</v>
      </c>
    </row>
    <row r="3" spans="1:4" ht="19.5" thickTop="1">
      <c r="A3" s="12" t="s">
        <v>16</v>
      </c>
      <c r="B3" s="7">
        <v>760</v>
      </c>
      <c r="C3" s="7"/>
      <c r="D3" s="7"/>
    </row>
    <row r="4" spans="1:4" ht="18.75">
      <c r="A4" s="8" t="s">
        <v>17</v>
      </c>
      <c r="B4" s="7">
        <v>1</v>
      </c>
      <c r="C4" s="7"/>
      <c r="D4" s="7" t="s">
        <v>68</v>
      </c>
    </row>
    <row r="5" spans="1:4" ht="18.75">
      <c r="A5" s="8" t="s">
        <v>18</v>
      </c>
      <c r="B5" s="7">
        <v>30</v>
      </c>
      <c r="C5" s="7"/>
      <c r="D5" s="7" t="s">
        <v>67</v>
      </c>
    </row>
    <row r="6" spans="1:4" ht="18.75">
      <c r="A6" s="8" t="s">
        <v>19</v>
      </c>
      <c r="B6" s="7">
        <v>11</v>
      </c>
      <c r="C6" s="7"/>
      <c r="D6" s="7"/>
    </row>
    <row r="7" spans="1:4" ht="18.75">
      <c r="A7" s="8" t="s">
        <v>69</v>
      </c>
      <c r="B7" s="7">
        <v>250</v>
      </c>
      <c r="C7" s="7"/>
      <c r="D7" s="7" t="s">
        <v>42</v>
      </c>
    </row>
    <row r="8" spans="1:4" ht="18.75">
      <c r="A8" s="8" t="s">
        <v>20</v>
      </c>
      <c r="B8" s="7">
        <v>54</v>
      </c>
      <c r="C8" s="7"/>
      <c r="D8" s="7"/>
    </row>
    <row r="9" spans="1:4" ht="18.75">
      <c r="A9" s="8" t="s">
        <v>23</v>
      </c>
      <c r="B9" s="7">
        <v>50</v>
      </c>
      <c r="C9" s="7"/>
      <c r="D9" s="7" t="s">
        <v>68</v>
      </c>
    </row>
    <row r="10" spans="1:4" ht="18.75">
      <c r="A10" s="8" t="s">
        <v>70</v>
      </c>
      <c r="B10" s="7"/>
      <c r="C10" s="7"/>
      <c r="D10" s="7" t="s">
        <v>43</v>
      </c>
    </row>
    <row r="11" spans="1:4" ht="21" customHeight="1">
      <c r="A11" s="9" t="s">
        <v>24</v>
      </c>
      <c r="B11" s="16">
        <f>SUM(B3:B10)</f>
        <v>1156</v>
      </c>
      <c r="C11" s="7"/>
      <c r="D11" s="7"/>
    </row>
    <row r="12" spans="1:4" ht="21" customHeight="1" thickBot="1">
      <c r="A12" s="14" t="s">
        <v>26</v>
      </c>
      <c r="B12" s="37"/>
      <c r="C12" s="38"/>
      <c r="D12" s="39"/>
    </row>
    <row r="13" spans="1:6" ht="19.5" thickTop="1">
      <c r="A13" s="30" t="s">
        <v>71</v>
      </c>
      <c r="B13" s="13"/>
      <c r="C13" s="13"/>
      <c r="D13" s="36" t="s">
        <v>42</v>
      </c>
      <c r="F13" s="1"/>
    </row>
    <row r="14" spans="1:4" ht="18.75">
      <c r="A14" s="8" t="s">
        <v>1</v>
      </c>
      <c r="B14" s="13">
        <v>20</v>
      </c>
      <c r="C14" s="13"/>
      <c r="D14" s="7"/>
    </row>
    <row r="15" spans="1:4" ht="18.75">
      <c r="A15" s="8" t="s">
        <v>2</v>
      </c>
      <c r="B15" s="7">
        <v>20</v>
      </c>
      <c r="C15" s="7"/>
      <c r="D15" s="7"/>
    </row>
    <row r="16" spans="1:4" ht="18.75">
      <c r="A16" s="8" t="s">
        <v>3</v>
      </c>
      <c r="B16" s="7">
        <v>2</v>
      </c>
      <c r="C16" s="7"/>
      <c r="D16" s="7"/>
    </row>
    <row r="17" spans="1:4" ht="18.75">
      <c r="A17" s="8" t="s">
        <v>4</v>
      </c>
      <c r="B17" s="7">
        <v>5</v>
      </c>
      <c r="C17" s="7"/>
      <c r="D17" s="7"/>
    </row>
    <row r="18" spans="1:4" ht="18.75">
      <c r="A18" s="8" t="s">
        <v>5</v>
      </c>
      <c r="B18" s="7">
        <v>20</v>
      </c>
      <c r="C18" s="7"/>
      <c r="D18" s="7"/>
    </row>
    <row r="19" spans="1:4" ht="18.75">
      <c r="A19" s="8" t="s">
        <v>6</v>
      </c>
      <c r="B19" s="7">
        <v>20</v>
      </c>
      <c r="C19" s="7"/>
      <c r="D19" s="7" t="s">
        <v>44</v>
      </c>
    </row>
    <row r="20" spans="1:4" ht="18.75">
      <c r="A20" s="8" t="s">
        <v>7</v>
      </c>
      <c r="B20" s="7">
        <v>5</v>
      </c>
      <c r="C20" s="7"/>
      <c r="D20" s="7"/>
    </row>
    <row r="21" spans="1:4" ht="18.75">
      <c r="A21" s="8" t="s">
        <v>8</v>
      </c>
      <c r="B21" s="7">
        <v>50</v>
      </c>
      <c r="C21" s="7"/>
      <c r="D21" s="7"/>
    </row>
    <row r="22" spans="1:4" ht="18.75">
      <c r="A22" s="8" t="s">
        <v>9</v>
      </c>
      <c r="B22" s="7">
        <v>15</v>
      </c>
      <c r="C22" s="7"/>
      <c r="D22" s="7"/>
    </row>
    <row r="23" spans="1:4" ht="18.75">
      <c r="A23" s="8" t="s">
        <v>10</v>
      </c>
      <c r="B23" s="7">
        <v>6</v>
      </c>
      <c r="C23" s="7"/>
      <c r="D23" s="7"/>
    </row>
    <row r="24" spans="1:4" ht="18.75">
      <c r="A24" s="8" t="s">
        <v>36</v>
      </c>
      <c r="B24" s="7"/>
      <c r="C24" s="7"/>
      <c r="D24" s="7"/>
    </row>
    <row r="25" spans="1:4" ht="18.75">
      <c r="A25" s="8" t="s">
        <v>11</v>
      </c>
      <c r="B25" s="7">
        <v>1</v>
      </c>
      <c r="C25" s="7"/>
      <c r="D25" s="7"/>
    </row>
    <row r="26" spans="1:4" ht="18.75">
      <c r="A26" s="8" t="s">
        <v>12</v>
      </c>
      <c r="B26" s="7">
        <v>31</v>
      </c>
      <c r="C26" s="7"/>
      <c r="D26" s="7"/>
    </row>
    <row r="27" spans="1:4" ht="18.75">
      <c r="A27" s="8" t="s">
        <v>13</v>
      </c>
      <c r="B27" s="7">
        <v>2.7</v>
      </c>
      <c r="C27" s="7"/>
      <c r="D27" s="7"/>
    </row>
    <row r="28" spans="1:4" ht="18.75">
      <c r="A28" s="8" t="s">
        <v>14</v>
      </c>
      <c r="B28" s="7">
        <v>2</v>
      </c>
      <c r="C28" s="7"/>
      <c r="D28" s="7"/>
    </row>
    <row r="29" spans="1:4" ht="18.75">
      <c r="A29" s="8" t="s">
        <v>28</v>
      </c>
      <c r="B29" s="7">
        <v>90</v>
      </c>
      <c r="C29" s="7"/>
      <c r="D29" s="7"/>
    </row>
    <row r="30" spans="1:4" ht="18.75">
      <c r="A30" s="8" t="s">
        <v>29</v>
      </c>
      <c r="B30" s="7">
        <v>7.3</v>
      </c>
      <c r="C30" s="7"/>
      <c r="D30" s="7"/>
    </row>
    <row r="31" spans="1:4" ht="18.75">
      <c r="A31" s="8" t="s">
        <v>30</v>
      </c>
      <c r="B31" s="7">
        <v>7</v>
      </c>
      <c r="C31" s="7"/>
      <c r="D31" s="7"/>
    </row>
    <row r="32" spans="1:4" ht="18.75">
      <c r="A32" s="8" t="s">
        <v>31</v>
      </c>
      <c r="B32" s="7">
        <v>13</v>
      </c>
      <c r="C32" s="7"/>
      <c r="D32" s="7"/>
    </row>
    <row r="33" spans="1:4" ht="18.75">
      <c r="A33" s="10" t="s">
        <v>15</v>
      </c>
      <c r="B33" s="7">
        <v>0.8</v>
      </c>
      <c r="C33" s="7"/>
      <c r="D33" s="7" t="s">
        <v>44</v>
      </c>
    </row>
    <row r="34" spans="1:4" ht="18.75">
      <c r="A34" s="10"/>
      <c r="B34" s="7"/>
      <c r="C34" s="7"/>
      <c r="D34" s="7"/>
    </row>
    <row r="35" spans="1:4" ht="18.75">
      <c r="A35" s="10"/>
      <c r="B35" s="7"/>
      <c r="C35" s="7"/>
      <c r="D35" s="7"/>
    </row>
    <row r="36" spans="1:4" ht="18.75">
      <c r="A36" s="10"/>
      <c r="B36" s="7"/>
      <c r="C36" s="7"/>
      <c r="D36" s="7"/>
    </row>
    <row r="37" spans="1:4" ht="18.75">
      <c r="A37" s="10"/>
      <c r="B37" s="7"/>
      <c r="C37" s="7"/>
      <c r="D37" s="7"/>
    </row>
    <row r="38" spans="1:4" ht="18.75">
      <c r="A38" s="10"/>
      <c r="B38" s="7"/>
      <c r="C38" s="7"/>
      <c r="D38" s="7"/>
    </row>
    <row r="39" spans="1:4" ht="21" customHeight="1">
      <c r="A39" s="11" t="s">
        <v>27</v>
      </c>
      <c r="B39" s="16">
        <f>SUM(B13:B33)</f>
        <v>317.8</v>
      </c>
      <c r="C39" s="7"/>
      <c r="D39" s="7"/>
    </row>
    <row r="40" ht="12.75">
      <c r="A40" s="2"/>
    </row>
    <row r="41" ht="15.75">
      <c r="A41" s="3"/>
    </row>
    <row r="42" ht="15.75">
      <c r="A42" s="4"/>
    </row>
    <row r="43" ht="15.75">
      <c r="A43" s="4"/>
    </row>
    <row r="44" ht="15.75">
      <c r="A44" s="5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86"/>
  <sheetViews>
    <sheetView zoomScale="140" zoomScaleNormal="140" zoomScalePageLayoutView="0" workbookViewId="0" topLeftCell="A3">
      <selection activeCell="A3" sqref="A1:IV16384"/>
    </sheetView>
  </sheetViews>
  <sheetFormatPr defaultColWidth="9.140625" defaultRowHeight="12.75"/>
  <cols>
    <col min="1" max="1" width="7.00390625" style="2" customWidth="1"/>
    <col min="2" max="2" width="7.57421875" style="2" customWidth="1"/>
    <col min="3" max="3" width="24.28125" style="2" customWidth="1"/>
    <col min="4" max="7" width="14.8515625" style="2" customWidth="1"/>
    <col min="8" max="8" width="10.140625" style="2" bestFit="1" customWidth="1"/>
    <col min="9" max="16384" width="9.140625" style="2" customWidth="1"/>
  </cols>
  <sheetData>
    <row r="1" spans="1:6" ht="15.75">
      <c r="A1" s="191" t="s">
        <v>639</v>
      </c>
      <c r="B1" s="192"/>
      <c r="C1" s="192"/>
      <c r="D1" s="192"/>
      <c r="E1" s="192"/>
      <c r="F1" s="192"/>
    </row>
    <row r="2" spans="1:9" ht="28.5" customHeight="1">
      <c r="A2" s="76" t="s">
        <v>200</v>
      </c>
      <c r="B2" s="152"/>
      <c r="C2" s="152"/>
      <c r="D2" s="153"/>
      <c r="E2" s="153"/>
      <c r="F2" s="154">
        <v>43798</v>
      </c>
      <c r="G2" s="89"/>
      <c r="I2" s="50"/>
    </row>
    <row r="3" spans="1:9" ht="28.5" customHeight="1">
      <c r="A3" s="155" t="s">
        <v>202</v>
      </c>
      <c r="B3" s="47"/>
      <c r="C3" s="47"/>
      <c r="D3" s="89"/>
      <c r="E3" s="89"/>
      <c r="F3" s="156">
        <v>43802</v>
      </c>
      <c r="G3" s="89"/>
      <c r="I3" s="50"/>
    </row>
    <row r="4" spans="1:9" ht="28.5" customHeight="1">
      <c r="A4" s="155" t="s">
        <v>203</v>
      </c>
      <c r="B4" s="47"/>
      <c r="C4" s="47"/>
      <c r="D4" s="89"/>
      <c r="E4" s="89"/>
      <c r="F4" s="156">
        <v>43802</v>
      </c>
      <c r="G4" s="89"/>
      <c r="I4" s="50"/>
    </row>
    <row r="5" spans="1:9" ht="28.5" customHeight="1">
      <c r="A5" s="155" t="s">
        <v>204</v>
      </c>
      <c r="B5" s="47"/>
      <c r="C5" s="47"/>
      <c r="D5" s="89"/>
      <c r="E5" s="89"/>
      <c r="F5" s="156" t="s">
        <v>209</v>
      </c>
      <c r="G5" s="89"/>
      <c r="I5" s="50"/>
    </row>
    <row r="6" spans="1:7" ht="15.75">
      <c r="A6" s="155"/>
      <c r="B6" s="47"/>
      <c r="C6" s="47"/>
      <c r="D6" s="89"/>
      <c r="E6" s="89"/>
      <c r="F6" s="156"/>
      <c r="G6" s="89"/>
    </row>
    <row r="7" spans="1:7" ht="15.75">
      <c r="A7" s="155"/>
      <c r="B7" s="47"/>
      <c r="C7" s="47"/>
      <c r="D7" s="89"/>
      <c r="E7" s="89"/>
      <c r="F7" s="156"/>
      <c r="G7" s="89"/>
    </row>
    <row r="8" spans="1:9" ht="28.5" customHeight="1">
      <c r="A8" s="155" t="s">
        <v>247</v>
      </c>
      <c r="B8" s="47"/>
      <c r="C8" s="47"/>
      <c r="D8" s="89"/>
      <c r="E8" s="89"/>
      <c r="F8" s="156" t="s">
        <v>209</v>
      </c>
      <c r="G8" s="89"/>
      <c r="I8" s="50"/>
    </row>
    <row r="9" spans="1:9" ht="28.5" customHeight="1">
      <c r="A9" s="155" t="s">
        <v>561</v>
      </c>
      <c r="B9" s="47"/>
      <c r="C9" s="47"/>
      <c r="D9" s="65"/>
      <c r="E9" s="65"/>
      <c r="F9" s="156" t="s">
        <v>209</v>
      </c>
      <c r="G9" s="65"/>
      <c r="I9" s="50"/>
    </row>
    <row r="10" spans="1:9" ht="28.5" customHeight="1">
      <c r="A10" s="155"/>
      <c r="B10" s="47"/>
      <c r="C10" s="47"/>
      <c r="D10" s="65"/>
      <c r="E10" s="65"/>
      <c r="F10" s="157"/>
      <c r="G10" s="65"/>
      <c r="I10" s="50"/>
    </row>
    <row r="11" spans="1:7" ht="12.75" customHeight="1">
      <c r="A11" s="193" t="s">
        <v>127</v>
      </c>
      <c r="B11" s="193" t="s">
        <v>557</v>
      </c>
      <c r="C11" s="195" t="s">
        <v>25</v>
      </c>
      <c r="D11" s="193" t="s">
        <v>640</v>
      </c>
      <c r="E11" s="193" t="s">
        <v>641</v>
      </c>
      <c r="F11" s="193" t="s">
        <v>642</v>
      </c>
      <c r="G11" s="140"/>
    </row>
    <row r="12" spans="1:7" ht="12.75">
      <c r="A12" s="194"/>
      <c r="B12" s="194"/>
      <c r="C12" s="196"/>
      <c r="D12" s="194"/>
      <c r="E12" s="194"/>
      <c r="F12" s="194"/>
      <c r="G12" s="140"/>
    </row>
    <row r="13" spans="1:7" ht="12.75">
      <c r="A13" s="197" t="s">
        <v>562</v>
      </c>
      <c r="B13" s="198"/>
      <c r="C13" s="198"/>
      <c r="D13" s="198"/>
      <c r="E13" s="198"/>
      <c r="F13" s="199"/>
      <c r="G13" s="140"/>
    </row>
    <row r="14" spans="1:7" ht="12.75">
      <c r="A14" s="121"/>
      <c r="B14" s="122">
        <v>1111</v>
      </c>
      <c r="C14" s="123" t="s">
        <v>564</v>
      </c>
      <c r="D14" s="121">
        <v>390000</v>
      </c>
      <c r="E14" s="121">
        <v>390000</v>
      </c>
      <c r="F14" s="142">
        <v>410000</v>
      </c>
      <c r="G14" s="130"/>
    </row>
    <row r="15" spans="1:7" ht="12.75">
      <c r="A15" s="124"/>
      <c r="B15" s="122">
        <v>1112</v>
      </c>
      <c r="C15" s="123" t="s">
        <v>565</v>
      </c>
      <c r="D15" s="124">
        <v>10000</v>
      </c>
      <c r="E15" s="124">
        <v>10000</v>
      </c>
      <c r="F15" s="143">
        <v>10000</v>
      </c>
      <c r="G15" s="130"/>
    </row>
    <row r="16" spans="1:7" ht="12.75">
      <c r="A16" s="124"/>
      <c r="B16" s="125">
        <v>1113</v>
      </c>
      <c r="C16" s="123" t="s">
        <v>566</v>
      </c>
      <c r="D16" s="124">
        <v>30000</v>
      </c>
      <c r="E16" s="124">
        <v>30000</v>
      </c>
      <c r="F16" s="143">
        <v>30000</v>
      </c>
      <c r="G16" s="130"/>
    </row>
    <row r="17" spans="1:7" ht="12.75">
      <c r="A17" s="124"/>
      <c r="B17" s="125">
        <v>1121</v>
      </c>
      <c r="C17" s="123" t="s">
        <v>567</v>
      </c>
      <c r="D17" s="124">
        <v>310000</v>
      </c>
      <c r="E17" s="124">
        <v>310000</v>
      </c>
      <c r="F17" s="143">
        <v>320000</v>
      </c>
      <c r="G17" s="130"/>
    </row>
    <row r="18" spans="1:7" ht="12.75">
      <c r="A18" s="124"/>
      <c r="B18" s="125">
        <v>1122</v>
      </c>
      <c r="C18" s="123" t="s">
        <v>568</v>
      </c>
      <c r="D18" s="124">
        <v>200000</v>
      </c>
      <c r="E18" s="124">
        <v>278160</v>
      </c>
      <c r="F18" s="143">
        <v>200000</v>
      </c>
      <c r="G18" s="130"/>
    </row>
    <row r="19" spans="1:7" ht="12.75">
      <c r="A19" s="124"/>
      <c r="B19" s="122">
        <v>1211</v>
      </c>
      <c r="C19" s="123" t="s">
        <v>569</v>
      </c>
      <c r="D19" s="124">
        <v>750000</v>
      </c>
      <c r="E19" s="124">
        <v>750000</v>
      </c>
      <c r="F19" s="143">
        <v>790000</v>
      </c>
      <c r="G19" s="130"/>
    </row>
    <row r="20" spans="1:7" ht="12.75">
      <c r="A20" s="124"/>
      <c r="B20" s="125">
        <v>1340</v>
      </c>
      <c r="C20" s="126" t="s">
        <v>570</v>
      </c>
      <c r="D20" s="124">
        <v>55000</v>
      </c>
      <c r="E20" s="124">
        <v>55000</v>
      </c>
      <c r="F20" s="143">
        <v>65000</v>
      </c>
      <c r="G20" s="130"/>
    </row>
    <row r="21" spans="1:7" ht="12.75">
      <c r="A21" s="124"/>
      <c r="B21" s="125">
        <v>1341</v>
      </c>
      <c r="C21" s="126" t="s">
        <v>571</v>
      </c>
      <c r="D21" s="124">
        <v>1500</v>
      </c>
      <c r="E21" s="124">
        <v>1500</v>
      </c>
      <c r="F21" s="143">
        <v>1500</v>
      </c>
      <c r="G21" s="130"/>
    </row>
    <row r="22" spans="1:7" ht="12.75">
      <c r="A22" s="124"/>
      <c r="B22" s="125">
        <v>1381</v>
      </c>
      <c r="C22" s="126" t="s">
        <v>572</v>
      </c>
      <c r="D22" s="124">
        <v>5000</v>
      </c>
      <c r="E22" s="124">
        <v>5000</v>
      </c>
      <c r="F22" s="143">
        <v>5000</v>
      </c>
      <c r="G22" s="130"/>
    </row>
    <row r="23" spans="1:7" ht="12.75">
      <c r="A23" s="124"/>
      <c r="B23" s="125">
        <v>1511</v>
      </c>
      <c r="C23" s="126" t="s">
        <v>573</v>
      </c>
      <c r="D23" s="124">
        <v>75000</v>
      </c>
      <c r="E23" s="124">
        <v>75000</v>
      </c>
      <c r="F23" s="143">
        <v>75000</v>
      </c>
      <c r="G23" s="130"/>
    </row>
    <row r="24" spans="1:7" ht="12.75">
      <c r="A24" s="197" t="s">
        <v>563</v>
      </c>
      <c r="B24" s="198"/>
      <c r="C24" s="198"/>
      <c r="D24" s="198"/>
      <c r="E24" s="198"/>
      <c r="F24" s="199"/>
      <c r="G24" s="130"/>
    </row>
    <row r="25" spans="1:7" ht="12.75">
      <c r="A25" s="124">
        <v>1012</v>
      </c>
      <c r="B25" s="125"/>
      <c r="C25" s="126" t="s">
        <v>574</v>
      </c>
      <c r="D25" s="124">
        <v>72000</v>
      </c>
      <c r="E25" s="124">
        <v>72000</v>
      </c>
      <c r="F25" s="143">
        <v>72000</v>
      </c>
      <c r="G25" s="130"/>
    </row>
    <row r="26" spans="1:7" ht="12.75">
      <c r="A26" s="124">
        <v>1031</v>
      </c>
      <c r="B26" s="125"/>
      <c r="C26" s="126" t="s">
        <v>139</v>
      </c>
      <c r="D26" s="124">
        <v>0</v>
      </c>
      <c r="E26" s="124">
        <v>0</v>
      </c>
      <c r="F26" s="143">
        <v>5000</v>
      </c>
      <c r="G26" s="130"/>
    </row>
    <row r="27" spans="1:7" ht="12.75">
      <c r="A27" s="124">
        <v>1032</v>
      </c>
      <c r="B27" s="125"/>
      <c r="C27" s="126" t="s">
        <v>575</v>
      </c>
      <c r="D27" s="124">
        <v>240000</v>
      </c>
      <c r="E27" s="124">
        <v>240000</v>
      </c>
      <c r="F27" s="143">
        <v>150000</v>
      </c>
      <c r="G27" s="130"/>
    </row>
    <row r="28" spans="1:7" ht="12.75">
      <c r="A28" s="124">
        <v>2310</v>
      </c>
      <c r="B28" s="125"/>
      <c r="C28" s="126" t="s">
        <v>353</v>
      </c>
      <c r="D28" s="124">
        <v>40000</v>
      </c>
      <c r="E28" s="124">
        <v>40000</v>
      </c>
      <c r="F28" s="143">
        <v>40000</v>
      </c>
      <c r="G28" s="130"/>
    </row>
    <row r="29" spans="1:7" ht="12.75">
      <c r="A29" s="124">
        <v>3612</v>
      </c>
      <c r="B29" s="125"/>
      <c r="C29" s="126" t="s">
        <v>429</v>
      </c>
      <c r="D29" s="124">
        <v>120500</v>
      </c>
      <c r="E29" s="124">
        <v>120500</v>
      </c>
      <c r="F29" s="143">
        <v>120500</v>
      </c>
      <c r="G29" s="130"/>
    </row>
    <row r="30" spans="1:7" ht="12.75">
      <c r="A30" s="124">
        <v>6171</v>
      </c>
      <c r="B30" s="125"/>
      <c r="C30" s="126" t="s">
        <v>156</v>
      </c>
      <c r="D30" s="124">
        <v>300</v>
      </c>
      <c r="E30" s="124">
        <v>300</v>
      </c>
      <c r="F30" s="143">
        <v>300</v>
      </c>
      <c r="G30" s="130"/>
    </row>
    <row r="31" spans="1:7" ht="12.75">
      <c r="A31" s="197" t="s">
        <v>576</v>
      </c>
      <c r="B31" s="198"/>
      <c r="C31" s="198"/>
      <c r="D31" s="198"/>
      <c r="E31" s="198"/>
      <c r="F31" s="199"/>
      <c r="G31" s="130"/>
    </row>
    <row r="32" spans="1:7" ht="12.75">
      <c r="A32" s="124"/>
      <c r="B32" s="125">
        <v>4111</v>
      </c>
      <c r="C32" s="146" t="s">
        <v>577</v>
      </c>
      <c r="D32" s="124">
        <v>0</v>
      </c>
      <c r="E32" s="124">
        <v>14163</v>
      </c>
      <c r="F32" s="143">
        <v>0</v>
      </c>
      <c r="G32" s="130"/>
    </row>
    <row r="33" spans="1:7" ht="12.75">
      <c r="A33" s="124"/>
      <c r="B33" s="125">
        <v>4112</v>
      </c>
      <c r="C33" s="146" t="s">
        <v>578</v>
      </c>
      <c r="D33" s="124">
        <v>60900</v>
      </c>
      <c r="E33" s="124">
        <v>65400</v>
      </c>
      <c r="F33" s="143">
        <v>68100</v>
      </c>
      <c r="G33" s="130"/>
    </row>
    <row r="34" spans="1:7" ht="13.5" thickBot="1">
      <c r="A34" s="158"/>
      <c r="B34" s="130">
        <v>4122</v>
      </c>
      <c r="C34" s="146" t="s">
        <v>643</v>
      </c>
      <c r="D34" s="124">
        <v>0</v>
      </c>
      <c r="E34" s="124">
        <v>127000</v>
      </c>
      <c r="F34" s="143"/>
      <c r="G34" s="130"/>
    </row>
    <row r="35" spans="1:7" ht="13.5" thickBot="1">
      <c r="A35" s="200" t="s">
        <v>580</v>
      </c>
      <c r="B35" s="201"/>
      <c r="C35" s="144"/>
      <c r="D35" s="145">
        <f>SUM(D14:D34)</f>
        <v>2360200</v>
      </c>
      <c r="E35" s="145">
        <f>SUM(E14:E34)</f>
        <v>2584023</v>
      </c>
      <c r="F35" s="159">
        <f>SUM(F14:F34)</f>
        <v>2362400</v>
      </c>
      <c r="G35" s="132"/>
    </row>
    <row r="36" spans="1:7" ht="12.75">
      <c r="A36" s="170"/>
      <c r="B36" s="151"/>
      <c r="C36" s="131"/>
      <c r="D36" s="132"/>
      <c r="E36" s="132"/>
      <c r="F36" s="161"/>
      <c r="G36" s="132"/>
    </row>
    <row r="37" spans="1:7" ht="12.75" customHeight="1">
      <c r="A37" s="193" t="s">
        <v>127</v>
      </c>
      <c r="B37" s="193" t="s">
        <v>557</v>
      </c>
      <c r="C37" s="195" t="s">
        <v>605</v>
      </c>
      <c r="D37" s="193" t="s">
        <v>640</v>
      </c>
      <c r="E37" s="193" t="s">
        <v>641</v>
      </c>
      <c r="F37" s="193" t="s">
        <v>642</v>
      </c>
      <c r="G37" s="140"/>
    </row>
    <row r="38" spans="1:7" ht="12.75">
      <c r="A38" s="194"/>
      <c r="B38" s="194"/>
      <c r="C38" s="196"/>
      <c r="D38" s="194"/>
      <c r="E38" s="194"/>
      <c r="F38" s="194"/>
      <c r="G38" s="140"/>
    </row>
    <row r="39" spans="1:8" ht="12.75">
      <c r="A39" s="121">
        <v>1031</v>
      </c>
      <c r="B39" s="122">
        <v>5</v>
      </c>
      <c r="C39" s="123" t="s">
        <v>581</v>
      </c>
      <c r="D39" s="121">
        <v>15000</v>
      </c>
      <c r="E39" s="121">
        <v>22000</v>
      </c>
      <c r="F39" s="147">
        <v>20000</v>
      </c>
      <c r="G39" s="130"/>
      <c r="H39" s="49"/>
    </row>
    <row r="40" spans="1:8" ht="12.75">
      <c r="A40" s="124">
        <v>2212</v>
      </c>
      <c r="B40" s="122">
        <v>5</v>
      </c>
      <c r="C40" s="123" t="s">
        <v>510</v>
      </c>
      <c r="D40" s="124">
        <v>115000</v>
      </c>
      <c r="E40" s="124">
        <v>115000</v>
      </c>
      <c r="F40" s="148">
        <v>60000</v>
      </c>
      <c r="G40" s="130"/>
      <c r="H40" s="49"/>
    </row>
    <row r="41" spans="1:8" ht="12.75">
      <c r="A41" s="124"/>
      <c r="B41" s="122">
        <v>6</v>
      </c>
      <c r="C41" s="123" t="s">
        <v>649</v>
      </c>
      <c r="D41" s="124">
        <v>0</v>
      </c>
      <c r="E41" s="124">
        <v>0</v>
      </c>
      <c r="F41" s="148">
        <v>3500000</v>
      </c>
      <c r="G41" s="130"/>
      <c r="H41" s="49"/>
    </row>
    <row r="42" spans="1:8" ht="12.75">
      <c r="A42" s="124">
        <v>2219</v>
      </c>
      <c r="B42" s="122">
        <v>6</v>
      </c>
      <c r="C42" s="123" t="s">
        <v>650</v>
      </c>
      <c r="D42" s="124">
        <v>2500000</v>
      </c>
      <c r="E42" s="124">
        <v>2500000</v>
      </c>
      <c r="F42" s="148">
        <v>0</v>
      </c>
      <c r="G42" s="130"/>
      <c r="H42" s="49"/>
    </row>
    <row r="43" spans="1:7" ht="12.75">
      <c r="A43" s="124">
        <v>2310</v>
      </c>
      <c r="B43" s="125">
        <v>5</v>
      </c>
      <c r="C43" s="126" t="s">
        <v>353</v>
      </c>
      <c r="D43" s="124">
        <v>214600</v>
      </c>
      <c r="E43" s="124">
        <v>214600</v>
      </c>
      <c r="F43" s="148">
        <v>214600</v>
      </c>
      <c r="G43" s="130"/>
    </row>
    <row r="44" spans="1:7" ht="12.75">
      <c r="A44" s="124">
        <v>2321</v>
      </c>
      <c r="B44" s="125">
        <v>6</v>
      </c>
      <c r="C44" s="126" t="s">
        <v>602</v>
      </c>
      <c r="D44" s="124">
        <v>150000</v>
      </c>
      <c r="E44" s="124">
        <v>150000</v>
      </c>
      <c r="F44" s="148">
        <v>0</v>
      </c>
      <c r="G44" s="130"/>
    </row>
    <row r="45" spans="1:7" ht="12.75">
      <c r="A45" s="124">
        <v>3314</v>
      </c>
      <c r="B45" s="125">
        <v>5</v>
      </c>
      <c r="C45" s="126" t="s">
        <v>143</v>
      </c>
      <c r="D45" s="124">
        <v>14000</v>
      </c>
      <c r="E45" s="124">
        <v>14000</v>
      </c>
      <c r="F45" s="148">
        <v>14000</v>
      </c>
      <c r="G45" s="130"/>
    </row>
    <row r="46" spans="1:7" ht="12.75">
      <c r="A46" s="124">
        <v>3319</v>
      </c>
      <c r="B46" s="125">
        <v>5</v>
      </c>
      <c r="C46" s="126" t="s">
        <v>144</v>
      </c>
      <c r="D46" s="124">
        <v>2000</v>
      </c>
      <c r="E46" s="124">
        <v>2000</v>
      </c>
      <c r="F46" s="148">
        <v>2000</v>
      </c>
      <c r="G46" s="130"/>
    </row>
    <row r="47" spans="1:7" ht="12.75">
      <c r="A47" s="124">
        <v>3326</v>
      </c>
      <c r="B47" s="125">
        <v>5</v>
      </c>
      <c r="C47" s="126" t="s">
        <v>603</v>
      </c>
      <c r="D47" s="124">
        <v>61500</v>
      </c>
      <c r="E47" s="124">
        <v>61500</v>
      </c>
      <c r="F47" s="148">
        <v>1500</v>
      </c>
      <c r="G47" s="130"/>
    </row>
    <row r="48" spans="1:7" ht="12.75">
      <c r="A48" s="124">
        <v>3429</v>
      </c>
      <c r="B48" s="125">
        <v>5</v>
      </c>
      <c r="C48" s="126" t="s">
        <v>147</v>
      </c>
      <c r="D48" s="124">
        <v>30000</v>
      </c>
      <c r="E48" s="124">
        <v>30000</v>
      </c>
      <c r="F48" s="148">
        <v>35000</v>
      </c>
      <c r="G48" s="130"/>
    </row>
    <row r="49" spans="1:7" ht="12.75">
      <c r="A49" s="124">
        <v>3612</v>
      </c>
      <c r="B49" s="125">
        <v>5</v>
      </c>
      <c r="C49" s="126" t="s">
        <v>148</v>
      </c>
      <c r="D49" s="124">
        <v>50000</v>
      </c>
      <c r="E49" s="124">
        <v>397000</v>
      </c>
      <c r="F49" s="148">
        <v>50000</v>
      </c>
      <c r="G49" s="130"/>
    </row>
    <row r="50" spans="1:7" ht="12.75">
      <c r="A50" s="124">
        <v>3631</v>
      </c>
      <c r="B50" s="125">
        <v>5</v>
      </c>
      <c r="C50" s="126" t="s">
        <v>149</v>
      </c>
      <c r="D50" s="124">
        <v>52000</v>
      </c>
      <c r="E50" s="124">
        <v>52000</v>
      </c>
      <c r="F50" s="148">
        <v>67000</v>
      </c>
      <c r="G50" s="130"/>
    </row>
    <row r="51" spans="1:7" ht="12.75">
      <c r="A51" s="124">
        <v>3631</v>
      </c>
      <c r="B51" s="125">
        <v>6</v>
      </c>
      <c r="C51" s="126" t="s">
        <v>651</v>
      </c>
      <c r="D51" s="124">
        <v>300000</v>
      </c>
      <c r="E51" s="124">
        <v>300000</v>
      </c>
      <c r="F51" s="148">
        <v>0</v>
      </c>
      <c r="G51" s="130"/>
    </row>
    <row r="52" spans="1:7" ht="12.75">
      <c r="A52" s="124">
        <v>3639</v>
      </c>
      <c r="B52" s="125">
        <v>6</v>
      </c>
      <c r="C52" s="126" t="s">
        <v>604</v>
      </c>
      <c r="D52" s="124">
        <v>50000</v>
      </c>
      <c r="E52" s="124">
        <v>515000</v>
      </c>
      <c r="F52" s="148">
        <v>50000</v>
      </c>
      <c r="G52" s="130"/>
    </row>
    <row r="53" spans="1:7" ht="12.75">
      <c r="A53" s="124">
        <v>3721</v>
      </c>
      <c r="B53" s="125">
        <v>5</v>
      </c>
      <c r="C53" s="126" t="s">
        <v>150</v>
      </c>
      <c r="D53" s="124">
        <v>8000</v>
      </c>
      <c r="E53" s="124">
        <v>8000</v>
      </c>
      <c r="F53" s="148">
        <v>8000</v>
      </c>
      <c r="G53" s="130"/>
    </row>
    <row r="54" spans="1:7" ht="12.75">
      <c r="A54" s="124">
        <v>3722</v>
      </c>
      <c r="B54" s="125">
        <v>5</v>
      </c>
      <c r="C54" s="126" t="s">
        <v>151</v>
      </c>
      <c r="D54" s="124">
        <v>70000</v>
      </c>
      <c r="E54" s="124">
        <v>80000</v>
      </c>
      <c r="F54" s="148">
        <v>85000</v>
      </c>
      <c r="G54" s="130"/>
    </row>
    <row r="55" spans="1:7" ht="12.75">
      <c r="A55" s="124">
        <v>3723</v>
      </c>
      <c r="B55" s="125">
        <v>5</v>
      </c>
      <c r="C55" s="126" t="s">
        <v>152</v>
      </c>
      <c r="D55" s="124">
        <v>30000</v>
      </c>
      <c r="E55" s="124">
        <v>30000</v>
      </c>
      <c r="F55" s="148">
        <v>30000</v>
      </c>
      <c r="G55" s="130"/>
    </row>
    <row r="56" spans="1:7" ht="12.75">
      <c r="A56" s="124">
        <v>3745</v>
      </c>
      <c r="B56" s="125">
        <v>5</v>
      </c>
      <c r="C56" s="126" t="s">
        <v>153</v>
      </c>
      <c r="D56" s="124">
        <v>46000</v>
      </c>
      <c r="E56" s="124">
        <v>46000</v>
      </c>
      <c r="F56" s="148">
        <v>71000</v>
      </c>
      <c r="G56" s="130"/>
    </row>
    <row r="57" spans="1:7" ht="12.75">
      <c r="A57" s="124">
        <v>4379</v>
      </c>
      <c r="B57" s="125">
        <v>5</v>
      </c>
      <c r="C57" s="126" t="s">
        <v>644</v>
      </c>
      <c r="D57" s="124">
        <v>0</v>
      </c>
      <c r="E57" s="124">
        <v>2000</v>
      </c>
      <c r="F57" s="148">
        <v>0</v>
      </c>
      <c r="G57" s="130"/>
    </row>
    <row r="58" spans="1:7" ht="12.75">
      <c r="A58" s="124">
        <v>5311</v>
      </c>
      <c r="B58" s="125">
        <v>6</v>
      </c>
      <c r="C58" s="126" t="s">
        <v>645</v>
      </c>
      <c r="D58" s="124">
        <v>0</v>
      </c>
      <c r="E58" s="124">
        <v>170000</v>
      </c>
      <c r="F58" s="148">
        <v>0</v>
      </c>
      <c r="G58" s="130"/>
    </row>
    <row r="59" spans="1:7" ht="12.75">
      <c r="A59" s="124">
        <v>5512</v>
      </c>
      <c r="B59" s="125">
        <v>5</v>
      </c>
      <c r="C59" s="126" t="s">
        <v>154</v>
      </c>
      <c r="D59" s="124">
        <v>97000</v>
      </c>
      <c r="E59" s="124">
        <v>97000</v>
      </c>
      <c r="F59" s="148">
        <v>297000</v>
      </c>
      <c r="G59" s="130"/>
    </row>
    <row r="60" spans="1:7" ht="12.75">
      <c r="A60" s="124"/>
      <c r="B60" s="125">
        <v>6</v>
      </c>
      <c r="C60" s="126" t="s">
        <v>154</v>
      </c>
      <c r="D60" s="124">
        <v>200000</v>
      </c>
      <c r="E60" s="124">
        <v>200000</v>
      </c>
      <c r="F60" s="148">
        <v>0</v>
      </c>
      <c r="G60" s="130"/>
    </row>
    <row r="61" spans="1:9" ht="12.75">
      <c r="A61" s="124">
        <v>6112</v>
      </c>
      <c r="B61" s="125">
        <v>5</v>
      </c>
      <c r="C61" s="133" t="s">
        <v>155</v>
      </c>
      <c r="D61" s="124">
        <v>294300</v>
      </c>
      <c r="E61" s="124">
        <v>294300</v>
      </c>
      <c r="F61" s="148">
        <v>294300</v>
      </c>
      <c r="G61" s="130"/>
      <c r="I61" s="50"/>
    </row>
    <row r="62" spans="1:9" ht="12.75">
      <c r="A62" s="124">
        <v>6117</v>
      </c>
      <c r="B62" s="125">
        <v>5</v>
      </c>
      <c r="C62" s="133" t="s">
        <v>646</v>
      </c>
      <c r="D62" s="124">
        <v>0</v>
      </c>
      <c r="E62" s="124">
        <v>14163</v>
      </c>
      <c r="F62" s="148">
        <v>0</v>
      </c>
      <c r="G62" s="130"/>
      <c r="I62" s="50"/>
    </row>
    <row r="63" spans="1:7" ht="12.75">
      <c r="A63" s="124">
        <v>6171</v>
      </c>
      <c r="B63" s="125">
        <v>5</v>
      </c>
      <c r="C63" s="133" t="s">
        <v>156</v>
      </c>
      <c r="D63" s="124">
        <v>231155</v>
      </c>
      <c r="E63" s="124">
        <v>232230</v>
      </c>
      <c r="F63" s="148">
        <v>264663.1</v>
      </c>
      <c r="G63" s="130"/>
    </row>
    <row r="64" spans="1:9" ht="13.5" thickBot="1">
      <c r="A64" s="134">
        <v>6399</v>
      </c>
      <c r="B64" s="135">
        <v>5</v>
      </c>
      <c r="C64" s="136" t="s">
        <v>585</v>
      </c>
      <c r="D64" s="137">
        <v>200000</v>
      </c>
      <c r="E64" s="137">
        <v>278160</v>
      </c>
      <c r="F64" s="149">
        <v>200000</v>
      </c>
      <c r="G64" s="130"/>
      <c r="H64" s="50"/>
      <c r="I64" s="50"/>
    </row>
    <row r="65" spans="1:7" ht="13.5" thickBot="1">
      <c r="A65" s="162"/>
      <c r="B65" s="127"/>
      <c r="C65" s="128" t="s">
        <v>24</v>
      </c>
      <c r="D65" s="129">
        <f>SUM(D39:D64)</f>
        <v>4730555</v>
      </c>
      <c r="E65" s="129">
        <f>SUM(E39:E64)</f>
        <v>5824953</v>
      </c>
      <c r="F65" s="163">
        <f>SUM(F39:F64)</f>
        <v>5264063.1</v>
      </c>
      <c r="G65" s="132"/>
    </row>
    <row r="66" spans="1:7" ht="12.75">
      <c r="A66" s="160" t="s">
        <v>512</v>
      </c>
      <c r="B66" s="130" t="s">
        <v>513</v>
      </c>
      <c r="C66" s="130"/>
      <c r="D66" s="130"/>
      <c r="E66" s="130"/>
      <c r="F66" s="141"/>
      <c r="G66" s="138"/>
    </row>
    <row r="67" spans="1:7" ht="12.75">
      <c r="A67" s="160" t="s">
        <v>514</v>
      </c>
      <c r="B67" s="130" t="s">
        <v>515</v>
      </c>
      <c r="C67" s="130"/>
      <c r="D67" s="130"/>
      <c r="E67" s="130"/>
      <c r="F67" s="141"/>
      <c r="G67" s="138"/>
    </row>
    <row r="68" spans="1:7" ht="12.75">
      <c r="A68" s="160"/>
      <c r="B68" s="130"/>
      <c r="C68" s="130"/>
      <c r="D68" s="130"/>
      <c r="E68" s="130"/>
      <c r="F68" s="141"/>
      <c r="G68" s="138"/>
    </row>
    <row r="69" spans="1:9" ht="12.75">
      <c r="A69" s="160" t="s">
        <v>606</v>
      </c>
      <c r="B69" s="130"/>
      <c r="C69" s="132"/>
      <c r="D69" s="132"/>
      <c r="E69" s="132"/>
      <c r="F69" s="161"/>
      <c r="G69" s="139"/>
      <c r="I69" s="50"/>
    </row>
    <row r="70" spans="1:7" ht="12.75">
      <c r="A70" s="160"/>
      <c r="B70" s="130"/>
      <c r="C70" s="130"/>
      <c r="D70" s="130"/>
      <c r="E70" s="130"/>
      <c r="F70" s="141"/>
      <c r="G70" s="138"/>
    </row>
    <row r="71" spans="1:7" ht="12.75">
      <c r="A71" s="160" t="s">
        <v>652</v>
      </c>
      <c r="B71" s="130"/>
      <c r="C71" s="130"/>
      <c r="D71" s="130"/>
      <c r="E71" s="130"/>
      <c r="F71" s="141"/>
      <c r="G71" s="138"/>
    </row>
    <row r="72" spans="1:7" ht="12.75">
      <c r="A72" s="160" t="s">
        <v>518</v>
      </c>
      <c r="B72" s="130"/>
      <c r="C72" s="130"/>
      <c r="D72" s="130"/>
      <c r="E72" s="130"/>
      <c r="F72" s="141"/>
      <c r="G72" s="138"/>
    </row>
    <row r="73" spans="1:7" ht="12.75">
      <c r="A73" s="160" t="s">
        <v>519</v>
      </c>
      <c r="B73" s="130"/>
      <c r="C73" s="130"/>
      <c r="D73" s="130"/>
      <c r="E73" s="130"/>
      <c r="F73" s="141"/>
      <c r="G73" s="138"/>
    </row>
    <row r="74" spans="1:7" ht="12.75">
      <c r="A74" s="164"/>
      <c r="B74" s="130"/>
      <c r="C74" s="130"/>
      <c r="D74" s="130"/>
      <c r="E74" s="130"/>
      <c r="F74" s="141"/>
      <c r="G74" s="138"/>
    </row>
    <row r="75" spans="1:6" ht="18">
      <c r="A75" s="165"/>
      <c r="B75" s="47"/>
      <c r="C75" s="47"/>
      <c r="D75" s="47"/>
      <c r="E75" s="47"/>
      <c r="F75" s="166"/>
    </row>
    <row r="76" spans="1:6" ht="18">
      <c r="A76" s="165"/>
      <c r="B76" s="47"/>
      <c r="C76" s="47"/>
      <c r="D76" s="47"/>
      <c r="E76" s="47"/>
      <c r="F76" s="166"/>
    </row>
    <row r="77" spans="1:6" ht="18">
      <c r="A77" s="165"/>
      <c r="B77" s="47"/>
      <c r="C77" s="47"/>
      <c r="D77" s="47"/>
      <c r="E77" s="47"/>
      <c r="F77" s="166"/>
    </row>
    <row r="78" spans="1:6" ht="18">
      <c r="A78" s="165"/>
      <c r="B78" s="47"/>
      <c r="C78" s="47"/>
      <c r="D78" s="47"/>
      <c r="E78" s="47"/>
      <c r="F78" s="166"/>
    </row>
    <row r="79" spans="1:6" ht="18">
      <c r="A79" s="167"/>
      <c r="B79" s="168"/>
      <c r="C79" s="168"/>
      <c r="D79" s="168"/>
      <c r="E79" s="168"/>
      <c r="F79" s="169"/>
    </row>
    <row r="80" ht="18">
      <c r="A80" s="118"/>
    </row>
    <row r="81" ht="18">
      <c r="A81" s="118"/>
    </row>
    <row r="82" ht="18">
      <c r="A82" s="118"/>
    </row>
    <row r="83" ht="18">
      <c r="A83" s="118"/>
    </row>
    <row r="84" ht="18">
      <c r="A84" s="118"/>
    </row>
    <row r="85" ht="18">
      <c r="A85" s="118"/>
    </row>
    <row r="86" ht="18">
      <c r="A86" s="118"/>
    </row>
  </sheetData>
  <sheetProtection/>
  <mergeCells count="17">
    <mergeCell ref="A1:F1"/>
    <mergeCell ref="A11:A12"/>
    <mergeCell ref="B11:B12"/>
    <mergeCell ref="C11:C12"/>
    <mergeCell ref="D11:D12"/>
    <mergeCell ref="E11:E12"/>
    <mergeCell ref="F11:F12"/>
    <mergeCell ref="A13:F13"/>
    <mergeCell ref="A24:F24"/>
    <mergeCell ref="A31:F31"/>
    <mergeCell ref="A35:B35"/>
    <mergeCell ref="A37:A38"/>
    <mergeCell ref="B37:B38"/>
    <mergeCell ref="C37:C38"/>
    <mergeCell ref="D37:D38"/>
    <mergeCell ref="E37:E38"/>
    <mergeCell ref="F37:F38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28">
      <selection activeCell="A28" sqref="A1:IV16384"/>
    </sheetView>
  </sheetViews>
  <sheetFormatPr defaultColWidth="9.140625" defaultRowHeight="12.75"/>
  <cols>
    <col min="1" max="1" width="10.00390625" style="2" customWidth="1"/>
    <col min="2" max="2" width="7.57421875" style="2" customWidth="1"/>
    <col min="3" max="3" width="52.574218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8.75">
      <c r="C1" s="41" t="s">
        <v>653</v>
      </c>
    </row>
    <row r="2" spans="1:6" ht="28.5" customHeight="1">
      <c r="A2" s="2" t="s">
        <v>522</v>
      </c>
      <c r="D2" s="89">
        <v>43798</v>
      </c>
      <c r="F2" s="50"/>
    </row>
    <row r="3" spans="1:6" ht="28.5" customHeight="1">
      <c r="A3" s="2" t="s">
        <v>523</v>
      </c>
      <c r="D3" s="89">
        <v>43802</v>
      </c>
      <c r="F3" s="50"/>
    </row>
    <row r="4" spans="1:6" ht="28.5" customHeight="1">
      <c r="A4" s="2" t="s">
        <v>524</v>
      </c>
      <c r="D4" s="89">
        <v>43802</v>
      </c>
      <c r="F4" s="50"/>
    </row>
    <row r="5" spans="1:6" ht="28.5" customHeight="1">
      <c r="A5" s="2" t="s">
        <v>204</v>
      </c>
      <c r="D5" s="89">
        <v>43822</v>
      </c>
      <c r="F5" s="50"/>
    </row>
    <row r="6" spans="1:6" ht="28.5" customHeight="1">
      <c r="A6" s="2" t="s">
        <v>525</v>
      </c>
      <c r="D6" s="89">
        <v>43822</v>
      </c>
      <c r="F6" s="50"/>
    </row>
    <row r="7" spans="1:6" ht="28.5" customHeight="1">
      <c r="A7" s="2" t="s">
        <v>529</v>
      </c>
      <c r="D7" s="89">
        <v>43829</v>
      </c>
      <c r="F7" s="50"/>
    </row>
    <row r="8" spans="1:6" ht="28.5" customHeight="1">
      <c r="A8" s="2" t="s">
        <v>530</v>
      </c>
      <c r="D8" s="89">
        <v>43829</v>
      </c>
      <c r="F8" s="50"/>
    </row>
    <row r="9" ht="15.75">
      <c r="D9" s="89"/>
    </row>
    <row r="10" ht="15.75">
      <c r="D10" s="89"/>
    </row>
    <row r="11" spans="1:6" ht="28.5" customHeight="1">
      <c r="A11" s="2" t="s">
        <v>247</v>
      </c>
      <c r="D11" s="89" t="s">
        <v>209</v>
      </c>
      <c r="F11" s="50"/>
    </row>
    <row r="12" spans="4:6" ht="28.5" customHeight="1">
      <c r="D12" s="65"/>
      <c r="F12" s="50"/>
    </row>
    <row r="13" spans="4:6" ht="28.5" customHeight="1" thickBot="1">
      <c r="D13" s="65"/>
      <c r="F13" s="50"/>
    </row>
    <row r="14" spans="1:4" ht="19.5" thickBot="1">
      <c r="A14" s="74" t="s">
        <v>127</v>
      </c>
      <c r="B14" s="69"/>
      <c r="C14" s="55" t="s">
        <v>25</v>
      </c>
      <c r="D14" s="70"/>
    </row>
    <row r="15" spans="1:4" ht="18.75">
      <c r="A15" s="43"/>
      <c r="B15" s="57"/>
      <c r="C15" s="30" t="s">
        <v>128</v>
      </c>
      <c r="D15" s="171">
        <v>1765000</v>
      </c>
    </row>
    <row r="16" spans="1:4" ht="18.75">
      <c r="A16" s="44"/>
      <c r="B16" s="57"/>
      <c r="C16" s="30" t="s">
        <v>129</v>
      </c>
      <c r="D16" s="171">
        <v>75000</v>
      </c>
    </row>
    <row r="17" spans="1:4" ht="18.75">
      <c r="A17" s="44"/>
      <c r="B17" s="58"/>
      <c r="C17" s="72" t="s">
        <v>130</v>
      </c>
      <c r="D17" s="171">
        <v>1500</v>
      </c>
    </row>
    <row r="18" spans="1:4" ht="18.75">
      <c r="A18" s="44"/>
      <c r="B18" s="58"/>
      <c r="C18" s="72" t="s">
        <v>135</v>
      </c>
      <c r="D18" s="171">
        <v>65000</v>
      </c>
    </row>
    <row r="19" spans="1:4" ht="18.75">
      <c r="A19" s="44"/>
      <c r="B19" s="58"/>
      <c r="C19" s="72" t="s">
        <v>136</v>
      </c>
      <c r="D19" s="171">
        <v>68100</v>
      </c>
    </row>
    <row r="20" spans="1:4" ht="18.75">
      <c r="A20" s="44">
        <v>1012</v>
      </c>
      <c r="B20" s="58"/>
      <c r="C20" s="72" t="s">
        <v>132</v>
      </c>
      <c r="D20" s="171">
        <v>72000</v>
      </c>
    </row>
    <row r="21" spans="1:4" ht="18.75">
      <c r="A21" s="44">
        <v>1031</v>
      </c>
      <c r="B21" s="58"/>
      <c r="C21" s="72" t="s">
        <v>139</v>
      </c>
      <c r="D21" s="171">
        <v>5000</v>
      </c>
    </row>
    <row r="22" spans="1:4" ht="18.75">
      <c r="A22" s="44">
        <v>1032</v>
      </c>
      <c r="B22" s="58"/>
      <c r="C22" s="72" t="s">
        <v>133</v>
      </c>
      <c r="D22" s="171">
        <v>150000</v>
      </c>
    </row>
    <row r="23" spans="1:4" ht="18.75">
      <c r="A23" s="44">
        <v>2310</v>
      </c>
      <c r="B23" s="58"/>
      <c r="C23" s="72" t="s">
        <v>131</v>
      </c>
      <c r="D23" s="171">
        <v>40000</v>
      </c>
    </row>
    <row r="24" spans="1:4" ht="18.75">
      <c r="A24" s="44">
        <v>3612</v>
      </c>
      <c r="B24" s="58"/>
      <c r="C24" s="72" t="s">
        <v>134</v>
      </c>
      <c r="D24" s="171">
        <v>120500</v>
      </c>
    </row>
    <row r="25" spans="1:4" ht="19.5" thickBot="1">
      <c r="A25" s="44">
        <v>6171</v>
      </c>
      <c r="B25" s="58"/>
      <c r="C25" s="72" t="s">
        <v>138</v>
      </c>
      <c r="D25" s="172">
        <v>300</v>
      </c>
    </row>
    <row r="26" spans="1:4" ht="19.5" thickBot="1">
      <c r="A26" s="84"/>
      <c r="B26" s="116"/>
      <c r="C26" s="85" t="s">
        <v>24</v>
      </c>
      <c r="D26" s="174">
        <f>SUM(D15:D25)</f>
        <v>2362400</v>
      </c>
    </row>
    <row r="27" spans="1:4" ht="18.75">
      <c r="A27" s="47"/>
      <c r="B27" s="47"/>
      <c r="C27" s="41"/>
      <c r="D27" s="173"/>
    </row>
    <row r="28" spans="1:4" ht="18.75">
      <c r="A28" s="47"/>
      <c r="B28" s="47"/>
      <c r="C28" s="41"/>
      <c r="D28" s="173"/>
    </row>
    <row r="29" spans="1:4" ht="18.75">
      <c r="A29" s="47"/>
      <c r="B29" s="47"/>
      <c r="C29" s="41"/>
      <c r="D29" s="173"/>
    </row>
    <row r="30" spans="1:4" ht="18.75">
      <c r="A30" s="47"/>
      <c r="B30" s="47"/>
      <c r="C30" s="41"/>
      <c r="D30" s="173"/>
    </row>
    <row r="31" spans="1:4" ht="18.75">
      <c r="A31" s="47"/>
      <c r="B31" s="47"/>
      <c r="C31" s="41"/>
      <c r="D31" s="173"/>
    </row>
    <row r="32" spans="1:4" ht="18.75">
      <c r="A32" s="47"/>
      <c r="B32" s="47"/>
      <c r="C32" s="41"/>
      <c r="D32" s="173"/>
    </row>
    <row r="33" spans="1:4" ht="18.75">
      <c r="A33" s="47"/>
      <c r="B33" s="47"/>
      <c r="C33" s="41"/>
      <c r="D33" s="173"/>
    </row>
    <row r="34" spans="1:4" ht="18.75">
      <c r="A34" s="47"/>
      <c r="B34" s="47"/>
      <c r="C34" s="41"/>
      <c r="D34" s="173"/>
    </row>
    <row r="35" spans="1:4" ht="18.75">
      <c r="A35" s="47"/>
      <c r="B35" s="47"/>
      <c r="C35" s="41"/>
      <c r="D35" s="173"/>
    </row>
    <row r="36" spans="1:4" ht="18.75">
      <c r="A36" s="47"/>
      <c r="B36" s="47"/>
      <c r="C36" s="41"/>
      <c r="D36" s="173"/>
    </row>
    <row r="37" spans="1:4" ht="18.75">
      <c r="A37" s="47"/>
      <c r="B37" s="47"/>
      <c r="C37" s="41"/>
      <c r="D37" s="173"/>
    </row>
    <row r="38" spans="1:4" ht="18.75">
      <c r="A38" s="47"/>
      <c r="B38" s="47"/>
      <c r="C38" s="41"/>
      <c r="D38" s="173"/>
    </row>
    <row r="39" spans="1:4" ht="18.75">
      <c r="A39" s="47"/>
      <c r="B39" s="47"/>
      <c r="C39" s="41"/>
      <c r="D39" s="173"/>
    </row>
    <row r="40" spans="1:4" ht="18.75">
      <c r="A40" s="47"/>
      <c r="B40" s="47"/>
      <c r="C40" s="41"/>
      <c r="D40" s="173"/>
    </row>
    <row r="41" spans="1:4" ht="18.75">
      <c r="A41" s="47"/>
      <c r="B41" s="47"/>
      <c r="C41" s="41"/>
      <c r="D41" s="173"/>
    </row>
    <row r="42" spans="1:4" ht="18.75">
      <c r="A42" s="47"/>
      <c r="B42" s="47"/>
      <c r="C42" s="41"/>
      <c r="D42" s="173"/>
    </row>
    <row r="43" spans="3:4" s="47" customFormat="1" ht="19.5" thickBot="1">
      <c r="C43" s="41"/>
      <c r="D43" s="173"/>
    </row>
    <row r="44" spans="1:4" ht="19.5" thickBot="1">
      <c r="A44" s="84" t="s">
        <v>127</v>
      </c>
      <c r="B44" s="116" t="s">
        <v>511</v>
      </c>
      <c r="C44" s="85" t="s">
        <v>26</v>
      </c>
      <c r="D44" s="174"/>
    </row>
    <row r="45" spans="1:5" ht="18.75">
      <c r="A45" s="43">
        <v>1031</v>
      </c>
      <c r="B45" s="57">
        <v>5</v>
      </c>
      <c r="C45" s="30" t="s">
        <v>139</v>
      </c>
      <c r="D45" s="171">
        <v>20000</v>
      </c>
      <c r="E45" s="49"/>
    </row>
    <row r="46" spans="1:5" ht="18.75">
      <c r="A46" s="44">
        <v>2212</v>
      </c>
      <c r="B46" s="57">
        <v>5</v>
      </c>
      <c r="C46" s="30" t="s">
        <v>510</v>
      </c>
      <c r="D46" s="171">
        <v>60000</v>
      </c>
      <c r="E46" s="49"/>
    </row>
    <row r="47" spans="1:5" ht="18.75">
      <c r="A47" s="44"/>
      <c r="B47" s="57">
        <v>6</v>
      </c>
      <c r="C47" s="30" t="s">
        <v>647</v>
      </c>
      <c r="D47" s="171">
        <v>100000</v>
      </c>
      <c r="E47" s="49"/>
    </row>
    <row r="48" spans="1:4" ht="18.75">
      <c r="A48" s="44">
        <v>2310</v>
      </c>
      <c r="B48" s="58">
        <v>5</v>
      </c>
      <c r="C48" s="72" t="s">
        <v>141</v>
      </c>
      <c r="D48" s="171">
        <v>214600</v>
      </c>
    </row>
    <row r="49" spans="1:4" ht="18.75">
      <c r="A49" s="44">
        <v>2321</v>
      </c>
      <c r="B49" s="58">
        <v>5</v>
      </c>
      <c r="C49" s="72" t="s">
        <v>602</v>
      </c>
      <c r="D49" s="171">
        <v>120000</v>
      </c>
    </row>
    <row r="50" spans="1:4" ht="18.75">
      <c r="A50" s="44"/>
      <c r="B50" s="58">
        <v>6</v>
      </c>
      <c r="C50" s="72" t="s">
        <v>658</v>
      </c>
      <c r="D50" s="171">
        <v>240000</v>
      </c>
    </row>
    <row r="51" spans="1:4" ht="18.75">
      <c r="A51" s="44">
        <v>3314</v>
      </c>
      <c r="B51" s="58">
        <v>5</v>
      </c>
      <c r="C51" s="72" t="s">
        <v>143</v>
      </c>
      <c r="D51" s="171">
        <v>14000</v>
      </c>
    </row>
    <row r="52" spans="1:4" ht="18.75">
      <c r="A52" s="44">
        <v>3319</v>
      </c>
      <c r="B52" s="58">
        <v>5</v>
      </c>
      <c r="C52" s="72" t="s">
        <v>144</v>
      </c>
      <c r="D52" s="171">
        <v>2000</v>
      </c>
    </row>
    <row r="53" spans="1:4" ht="18.75">
      <c r="A53" s="44">
        <v>3326</v>
      </c>
      <c r="B53" s="58">
        <v>5</v>
      </c>
      <c r="C53" s="72" t="s">
        <v>610</v>
      </c>
      <c r="D53" s="171">
        <v>1500</v>
      </c>
    </row>
    <row r="54" spans="1:4" ht="18.75">
      <c r="A54" s="44">
        <v>3429</v>
      </c>
      <c r="B54" s="58">
        <v>5</v>
      </c>
      <c r="C54" s="72" t="s">
        <v>147</v>
      </c>
      <c r="D54" s="171">
        <v>35000</v>
      </c>
    </row>
    <row r="55" spans="1:4" ht="18.75">
      <c r="A55" s="44">
        <v>3612</v>
      </c>
      <c r="B55" s="58">
        <v>5</v>
      </c>
      <c r="C55" s="72" t="s">
        <v>148</v>
      </c>
      <c r="D55" s="171">
        <v>100000</v>
      </c>
    </row>
    <row r="56" spans="1:4" ht="18.75">
      <c r="A56" s="44">
        <v>3631</v>
      </c>
      <c r="B56" s="58">
        <v>5</v>
      </c>
      <c r="C56" s="72" t="s">
        <v>149</v>
      </c>
      <c r="D56" s="171">
        <v>67000</v>
      </c>
    </row>
    <row r="57" spans="1:4" ht="18.75">
      <c r="A57" s="44">
        <v>3639</v>
      </c>
      <c r="B57" s="58">
        <v>6</v>
      </c>
      <c r="C57" s="72" t="s">
        <v>596</v>
      </c>
      <c r="D57" s="171">
        <v>50000</v>
      </c>
    </row>
    <row r="58" spans="1:4" ht="18.75">
      <c r="A58" s="44">
        <v>3721</v>
      </c>
      <c r="B58" s="58">
        <v>5</v>
      </c>
      <c r="C58" s="72" t="s">
        <v>150</v>
      </c>
      <c r="D58" s="171">
        <v>8000</v>
      </c>
    </row>
    <row r="59" spans="1:4" ht="18.75">
      <c r="A59" s="44">
        <v>3722</v>
      </c>
      <c r="B59" s="58">
        <v>5</v>
      </c>
      <c r="C59" s="72" t="s">
        <v>151</v>
      </c>
      <c r="D59" s="171">
        <v>125000</v>
      </c>
    </row>
    <row r="60" spans="1:4" ht="18.75">
      <c r="A60" s="44">
        <v>3723</v>
      </c>
      <c r="B60" s="58">
        <v>5</v>
      </c>
      <c r="C60" s="72" t="s">
        <v>152</v>
      </c>
      <c r="D60" s="171">
        <v>30000</v>
      </c>
    </row>
    <row r="61" spans="1:4" ht="18.75">
      <c r="A61" s="44">
        <v>3745</v>
      </c>
      <c r="B61" s="58">
        <v>5</v>
      </c>
      <c r="C61" s="72" t="s">
        <v>153</v>
      </c>
      <c r="D61" s="171">
        <v>71000</v>
      </c>
    </row>
    <row r="62" spans="1:4" ht="18.75">
      <c r="A62" s="44">
        <v>5512</v>
      </c>
      <c r="B62" s="58">
        <v>5</v>
      </c>
      <c r="C62" s="72" t="s">
        <v>154</v>
      </c>
      <c r="D62" s="171">
        <v>307000</v>
      </c>
    </row>
    <row r="63" spans="1:6" ht="18.75">
      <c r="A63" s="44">
        <v>6112</v>
      </c>
      <c r="B63" s="58">
        <v>5</v>
      </c>
      <c r="C63" s="73" t="s">
        <v>155</v>
      </c>
      <c r="D63" s="171">
        <v>294300</v>
      </c>
      <c r="F63" s="50"/>
    </row>
    <row r="64" spans="1:4" ht="18.75">
      <c r="A64" s="44">
        <v>6171</v>
      </c>
      <c r="B64" s="58">
        <v>5</v>
      </c>
      <c r="C64" s="73" t="s">
        <v>156</v>
      </c>
      <c r="D64" s="171">
        <v>303000</v>
      </c>
    </row>
    <row r="65" spans="1:5" ht="18.75">
      <c r="A65" s="44">
        <v>6399</v>
      </c>
      <c r="B65" s="44">
        <v>5</v>
      </c>
      <c r="C65" s="63" t="s">
        <v>608</v>
      </c>
      <c r="D65" s="171">
        <v>200000</v>
      </c>
      <c r="E65" s="71"/>
    </row>
    <row r="66" spans="1:6" ht="19.5" thickBot="1">
      <c r="A66" s="83"/>
      <c r="B66" s="117"/>
      <c r="C66" s="88"/>
      <c r="D66" s="172"/>
      <c r="E66" s="50"/>
      <c r="F66" s="50"/>
    </row>
    <row r="67" spans="1:4" ht="19.5" thickBot="1">
      <c r="A67" s="84"/>
      <c r="B67" s="116"/>
      <c r="C67" s="85" t="s">
        <v>24</v>
      </c>
      <c r="D67" s="174">
        <f>SUM(D45:D66)</f>
        <v>2362400</v>
      </c>
    </row>
    <row r="68" spans="1:2" ht="12.75">
      <c r="A68" s="2" t="s">
        <v>512</v>
      </c>
      <c r="B68" s="2" t="s">
        <v>513</v>
      </c>
    </row>
    <row r="69" spans="1:2" ht="12.75">
      <c r="A69" s="2" t="s">
        <v>514</v>
      </c>
      <c r="B69" s="2" t="s">
        <v>515</v>
      </c>
    </row>
    <row r="71" spans="1:6" ht="12.75">
      <c r="A71" s="2" t="s">
        <v>659</v>
      </c>
      <c r="C71" s="50"/>
      <c r="D71" s="50"/>
      <c r="F71" s="50"/>
    </row>
    <row r="73" ht="12.75">
      <c r="A73" s="2" t="s">
        <v>657</v>
      </c>
    </row>
    <row r="74" ht="12.75">
      <c r="A74" s="2" t="s">
        <v>518</v>
      </c>
    </row>
    <row r="75" ht="12.75">
      <c r="A75" s="2" t="s">
        <v>519</v>
      </c>
    </row>
    <row r="76" ht="18">
      <c r="A76" s="118"/>
    </row>
    <row r="77" ht="18">
      <c r="A77" s="118"/>
    </row>
    <row r="78" ht="18">
      <c r="A78" s="118"/>
    </row>
    <row r="79" ht="18">
      <c r="A79" s="118"/>
    </row>
    <row r="80" ht="18">
      <c r="A80" s="118"/>
    </row>
    <row r="81" ht="18">
      <c r="A81" s="118"/>
    </row>
    <row r="82" ht="18">
      <c r="A82" s="118"/>
    </row>
    <row r="83" ht="18">
      <c r="A83" s="118"/>
    </row>
    <row r="84" ht="18">
      <c r="A84" s="118"/>
    </row>
    <row r="85" ht="18">
      <c r="A85" s="118"/>
    </row>
    <row r="86" ht="18">
      <c r="A86" s="118"/>
    </row>
    <row r="87" ht="18">
      <c r="A87" s="118"/>
    </row>
    <row r="88" ht="18">
      <c r="A88" s="118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0">
      <selection activeCell="A34" sqref="A34:IV34"/>
    </sheetView>
  </sheetViews>
  <sheetFormatPr defaultColWidth="9.140625" defaultRowHeight="12.75"/>
  <cols>
    <col min="1" max="2" width="7.7109375" style="2" customWidth="1"/>
    <col min="3" max="3" width="55.57421875" style="2" customWidth="1"/>
    <col min="4" max="4" width="14.8515625" style="2" customWidth="1"/>
    <col min="5" max="5" width="10.140625" style="2" bestFit="1" customWidth="1"/>
    <col min="6" max="6" width="10.00390625" style="2" bestFit="1" customWidth="1"/>
    <col min="7" max="16384" width="9.140625" style="2" customWidth="1"/>
  </cols>
  <sheetData>
    <row r="1" ht="19.5" thickBot="1">
      <c r="C1" s="41" t="s">
        <v>654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113">
        <v>410000</v>
      </c>
    </row>
    <row r="4" spans="1:13" ht="18.75">
      <c r="A4" s="58"/>
      <c r="B4" s="44">
        <v>1112</v>
      </c>
      <c r="C4" s="8" t="s">
        <v>128</v>
      </c>
      <c r="D4" s="106">
        <v>10000</v>
      </c>
      <c r="F4" s="71"/>
      <c r="H4" s="47"/>
      <c r="I4" s="47"/>
      <c r="J4" s="47"/>
      <c r="K4" s="47"/>
      <c r="L4" s="47"/>
      <c r="M4" s="47"/>
    </row>
    <row r="5" spans="1:13" ht="18.75">
      <c r="A5" s="58"/>
      <c r="B5" s="44">
        <v>1113</v>
      </c>
      <c r="C5" s="61" t="s">
        <v>128</v>
      </c>
      <c r="D5" s="106">
        <v>30000</v>
      </c>
      <c r="H5" s="130"/>
      <c r="I5" s="130"/>
      <c r="J5" s="131"/>
      <c r="K5" s="130"/>
      <c r="L5" s="130"/>
      <c r="M5" s="132"/>
    </row>
    <row r="6" spans="1:14" ht="18.75">
      <c r="A6" s="58"/>
      <c r="B6" s="44">
        <v>1121</v>
      </c>
      <c r="C6" s="61" t="s">
        <v>128</v>
      </c>
      <c r="D6" s="106">
        <v>320000</v>
      </c>
      <c r="F6" s="71"/>
      <c r="G6" s="47"/>
      <c r="H6" s="130"/>
      <c r="I6" s="130"/>
      <c r="J6" s="131"/>
      <c r="K6" s="130"/>
      <c r="L6" s="130"/>
      <c r="M6" s="132"/>
      <c r="N6" s="47"/>
    </row>
    <row r="7" spans="1:14" ht="18.75">
      <c r="A7" s="58"/>
      <c r="B7" s="44">
        <v>1122</v>
      </c>
      <c r="C7" s="61" t="s">
        <v>128</v>
      </c>
      <c r="D7" s="106">
        <v>200000</v>
      </c>
      <c r="F7" s="71"/>
      <c r="G7" s="47"/>
      <c r="H7" s="130"/>
      <c r="I7" s="130"/>
      <c r="J7" s="131"/>
      <c r="K7" s="130"/>
      <c r="L7" s="130"/>
      <c r="M7" s="132"/>
      <c r="N7" s="47"/>
    </row>
    <row r="8" spans="1:14" ht="18.75">
      <c r="A8" s="58"/>
      <c r="B8" s="44">
        <v>1211</v>
      </c>
      <c r="C8" s="61" t="s">
        <v>128</v>
      </c>
      <c r="D8" s="106">
        <v>790000</v>
      </c>
      <c r="G8" s="47"/>
      <c r="H8" s="130"/>
      <c r="I8" s="130"/>
      <c r="J8" s="131"/>
      <c r="K8" s="130"/>
      <c r="L8" s="130"/>
      <c r="M8" s="132"/>
      <c r="N8" s="47"/>
    </row>
    <row r="9" spans="1:14" ht="18.75">
      <c r="A9" s="58"/>
      <c r="B9" s="44">
        <v>1341</v>
      </c>
      <c r="C9" s="62" t="s">
        <v>130</v>
      </c>
      <c r="D9" s="106">
        <v>1500</v>
      </c>
      <c r="G9" s="47"/>
      <c r="H9" s="130"/>
      <c r="I9" s="130"/>
      <c r="J9" s="131"/>
      <c r="K9" s="130"/>
      <c r="L9" s="130"/>
      <c r="M9" s="132"/>
      <c r="N9" s="47"/>
    </row>
    <row r="10" spans="1:14" ht="18.75">
      <c r="A10" s="58"/>
      <c r="B10" s="44">
        <v>1340</v>
      </c>
      <c r="C10" s="62" t="s">
        <v>135</v>
      </c>
      <c r="D10" s="106">
        <v>65000</v>
      </c>
      <c r="G10" s="47"/>
      <c r="H10" s="130"/>
      <c r="I10" s="130"/>
      <c r="J10" s="131"/>
      <c r="K10" s="130"/>
      <c r="L10" s="130"/>
      <c r="M10" s="132"/>
      <c r="N10" s="47"/>
    </row>
    <row r="11" spans="1:14" ht="18.75">
      <c r="A11" s="58"/>
      <c r="B11" s="44">
        <v>1381</v>
      </c>
      <c r="C11" s="61" t="s">
        <v>128</v>
      </c>
      <c r="D11" s="106">
        <v>5000</v>
      </c>
      <c r="G11" s="47"/>
      <c r="H11" s="130"/>
      <c r="I11" s="130"/>
      <c r="J11" s="131"/>
      <c r="K11" s="130"/>
      <c r="L11" s="130"/>
      <c r="M11" s="132"/>
      <c r="N11" s="47"/>
    </row>
    <row r="12" spans="1:14" ht="18.75">
      <c r="A12" s="58"/>
      <c r="B12" s="44">
        <v>1511</v>
      </c>
      <c r="C12" s="61" t="s">
        <v>129</v>
      </c>
      <c r="D12" s="106">
        <v>75000</v>
      </c>
      <c r="G12" s="47"/>
      <c r="H12" s="202"/>
      <c r="I12" s="203"/>
      <c r="J12" s="203"/>
      <c r="K12" s="203"/>
      <c r="L12" s="203"/>
      <c r="M12" s="203"/>
      <c r="N12" s="47"/>
    </row>
    <row r="13" spans="1:14" ht="18.75">
      <c r="A13" s="58"/>
      <c r="B13" s="44">
        <v>4112</v>
      </c>
      <c r="C13" s="62" t="s">
        <v>136</v>
      </c>
      <c r="D13" s="106">
        <v>68100</v>
      </c>
      <c r="G13" s="47"/>
      <c r="H13" s="130"/>
      <c r="I13" s="130"/>
      <c r="J13" s="131"/>
      <c r="K13" s="130"/>
      <c r="L13" s="130"/>
      <c r="M13" s="132"/>
      <c r="N13" s="47"/>
    </row>
    <row r="14" spans="1:14" ht="18.75">
      <c r="A14" s="58">
        <v>1012</v>
      </c>
      <c r="B14" s="44">
        <v>2131</v>
      </c>
      <c r="C14" s="62" t="s">
        <v>132</v>
      </c>
      <c r="D14" s="106">
        <v>72000</v>
      </c>
      <c r="G14" s="47"/>
      <c r="H14" s="130"/>
      <c r="I14" s="130"/>
      <c r="J14" s="131"/>
      <c r="K14" s="130"/>
      <c r="L14" s="130"/>
      <c r="M14" s="132"/>
      <c r="N14" s="47"/>
    </row>
    <row r="15" spans="1:14" ht="18.75">
      <c r="A15" s="58">
        <v>1031</v>
      </c>
      <c r="B15" s="44">
        <v>2111</v>
      </c>
      <c r="C15" s="62" t="s">
        <v>139</v>
      </c>
      <c r="D15" s="106">
        <v>5000</v>
      </c>
      <c r="G15" s="47"/>
      <c r="H15" s="130"/>
      <c r="I15" s="130"/>
      <c r="J15" s="131"/>
      <c r="K15" s="130"/>
      <c r="L15" s="130"/>
      <c r="M15" s="132"/>
      <c r="N15" s="47"/>
    </row>
    <row r="16" spans="1:14" ht="18.75">
      <c r="A16" s="58">
        <v>1032</v>
      </c>
      <c r="B16" s="44">
        <v>2131</v>
      </c>
      <c r="C16" s="62" t="s">
        <v>133</v>
      </c>
      <c r="D16" s="106">
        <v>150000</v>
      </c>
      <c r="G16" s="47"/>
      <c r="H16" s="130"/>
      <c r="I16" s="130"/>
      <c r="J16" s="131"/>
      <c r="K16" s="130"/>
      <c r="L16" s="130"/>
      <c r="M16" s="130"/>
      <c r="N16" s="47"/>
    </row>
    <row r="17" spans="1:14" ht="18.75">
      <c r="A17" s="58">
        <v>2310</v>
      </c>
      <c r="B17" s="44">
        <v>2111</v>
      </c>
      <c r="C17" s="62" t="s">
        <v>131</v>
      </c>
      <c r="D17" s="106">
        <v>40000</v>
      </c>
      <c r="G17" s="47"/>
      <c r="H17" s="204"/>
      <c r="I17" s="205"/>
      <c r="J17" s="131"/>
      <c r="K17" s="132"/>
      <c r="L17" s="132"/>
      <c r="M17" s="132"/>
      <c r="N17" s="47"/>
    </row>
    <row r="18" spans="1:14" ht="18.75">
      <c r="A18" s="58">
        <v>3612</v>
      </c>
      <c r="B18" s="44">
        <v>2132</v>
      </c>
      <c r="C18" s="62" t="s">
        <v>134</v>
      </c>
      <c r="D18" s="106">
        <v>120500</v>
      </c>
      <c r="G18" s="47"/>
      <c r="H18" s="47"/>
      <c r="I18" s="47"/>
      <c r="J18" s="47"/>
      <c r="K18" s="47"/>
      <c r="L18" s="47"/>
      <c r="M18" s="47"/>
      <c r="N18" s="47"/>
    </row>
    <row r="19" spans="1:14" ht="18.75">
      <c r="A19" s="58">
        <v>6171</v>
      </c>
      <c r="B19" s="44">
        <v>2141</v>
      </c>
      <c r="C19" s="62" t="s">
        <v>138</v>
      </c>
      <c r="D19" s="106">
        <v>300</v>
      </c>
      <c r="G19" s="47"/>
      <c r="H19" s="47"/>
      <c r="I19" s="47"/>
      <c r="J19" s="47"/>
      <c r="K19" s="47"/>
      <c r="L19" s="47"/>
      <c r="M19" s="47"/>
      <c r="N19" s="47"/>
    </row>
    <row r="20" spans="1:14" ht="18.75">
      <c r="A20" s="58"/>
      <c r="B20" s="44"/>
      <c r="C20" s="62" t="s">
        <v>24</v>
      </c>
      <c r="D20" s="106">
        <f>SUM(D3:D19)</f>
        <v>2362400</v>
      </c>
      <c r="G20" s="47"/>
      <c r="H20" s="47"/>
      <c r="I20" s="47"/>
      <c r="J20" s="47"/>
      <c r="K20" s="47"/>
      <c r="L20" s="47"/>
      <c r="M20" s="47"/>
      <c r="N20" s="47"/>
    </row>
    <row r="21" spans="1:4" s="47" customFormat="1" ht="19.5" thickBot="1">
      <c r="A21" s="76"/>
      <c r="B21" s="77"/>
      <c r="C21" s="41"/>
      <c r="D21" s="114"/>
    </row>
    <row r="22" spans="1:14" ht="19.5" thickBot="1">
      <c r="A22" s="79" t="s">
        <v>127</v>
      </c>
      <c r="B22" s="80" t="s">
        <v>166</v>
      </c>
      <c r="C22" s="60" t="s">
        <v>26</v>
      </c>
      <c r="D22" s="115" t="s">
        <v>165</v>
      </c>
      <c r="G22" s="47"/>
      <c r="H22" s="130"/>
      <c r="I22" s="131"/>
      <c r="J22" s="130"/>
      <c r="K22" s="130"/>
      <c r="L22" s="132"/>
      <c r="M22" s="47"/>
      <c r="N22" s="47"/>
    </row>
    <row r="23" spans="1:13" ht="18.75">
      <c r="A23" s="57">
        <v>1031</v>
      </c>
      <c r="B23" s="43">
        <v>5169</v>
      </c>
      <c r="C23" s="61" t="s">
        <v>139</v>
      </c>
      <c r="D23" s="113">
        <v>20000</v>
      </c>
      <c r="E23" s="49"/>
      <c r="H23" s="130"/>
      <c r="I23" s="131"/>
      <c r="J23" s="130"/>
      <c r="K23" s="130"/>
      <c r="L23" s="132"/>
      <c r="M23" s="47"/>
    </row>
    <row r="24" spans="1:13" ht="18.75">
      <c r="A24" s="58">
        <v>2212</v>
      </c>
      <c r="B24" s="44">
        <v>5169</v>
      </c>
      <c r="C24" s="61" t="s">
        <v>140</v>
      </c>
      <c r="D24" s="106">
        <v>30000</v>
      </c>
      <c r="E24" s="49"/>
      <c r="H24" s="130"/>
      <c r="I24" s="131"/>
      <c r="J24" s="130"/>
      <c r="K24" s="130"/>
      <c r="L24" s="132"/>
      <c r="M24" s="47"/>
    </row>
    <row r="25" spans="1:13" ht="18.75">
      <c r="A25" s="58"/>
      <c r="B25" s="44">
        <v>5171</v>
      </c>
      <c r="C25" s="61" t="s">
        <v>598</v>
      </c>
      <c r="D25" s="106">
        <v>30000</v>
      </c>
      <c r="E25" s="49"/>
      <c r="H25" s="130"/>
      <c r="I25" s="131"/>
      <c r="J25" s="130"/>
      <c r="K25" s="130"/>
      <c r="L25" s="132"/>
      <c r="M25" s="47"/>
    </row>
    <row r="26" spans="1:13" ht="18.75">
      <c r="A26" s="58"/>
      <c r="B26" s="44">
        <v>6121</v>
      </c>
      <c r="C26" s="61" t="s">
        <v>647</v>
      </c>
      <c r="D26" s="106">
        <v>100000</v>
      </c>
      <c r="E26" s="49"/>
      <c r="H26" s="130"/>
      <c r="I26" s="131"/>
      <c r="J26" s="130"/>
      <c r="K26" s="130"/>
      <c r="L26" s="132"/>
      <c r="M26" s="47"/>
    </row>
    <row r="27" spans="1:13" ht="18.75">
      <c r="A27" s="58">
        <v>2310</v>
      </c>
      <c r="B27" s="44">
        <v>5154</v>
      </c>
      <c r="C27" s="62" t="s">
        <v>163</v>
      </c>
      <c r="D27" s="106">
        <v>35000</v>
      </c>
      <c r="H27" s="130"/>
      <c r="I27" s="131"/>
      <c r="J27" s="130"/>
      <c r="K27" s="130"/>
      <c r="L27" s="132"/>
      <c r="M27" s="47"/>
    </row>
    <row r="28" spans="1:13" ht="18.75">
      <c r="A28" s="58"/>
      <c r="B28" s="44">
        <v>5164</v>
      </c>
      <c r="C28" s="62" t="s">
        <v>164</v>
      </c>
      <c r="D28" s="106">
        <v>100</v>
      </c>
      <c r="H28" s="130"/>
      <c r="I28" s="131"/>
      <c r="J28" s="130"/>
      <c r="K28" s="130"/>
      <c r="L28" s="132"/>
      <c r="M28" s="47"/>
    </row>
    <row r="29" spans="1:13" ht="18.75">
      <c r="A29" s="58"/>
      <c r="B29" s="44">
        <v>5169</v>
      </c>
      <c r="C29" s="62" t="s">
        <v>599</v>
      </c>
      <c r="D29" s="106">
        <v>60000</v>
      </c>
      <c r="H29" s="130"/>
      <c r="I29" s="131"/>
      <c r="J29" s="130"/>
      <c r="K29" s="130"/>
      <c r="L29" s="132"/>
      <c r="M29" s="47"/>
    </row>
    <row r="30" spans="1:13" ht="18.75">
      <c r="A30" s="58"/>
      <c r="B30" s="44">
        <v>5021</v>
      </c>
      <c r="C30" s="62" t="s">
        <v>501</v>
      </c>
      <c r="D30" s="106">
        <v>14500</v>
      </c>
      <c r="H30" s="130"/>
      <c r="I30" s="131"/>
      <c r="J30" s="130"/>
      <c r="K30" s="130"/>
      <c r="L30" s="132"/>
      <c r="M30" s="47"/>
    </row>
    <row r="31" spans="1:13" ht="18.75">
      <c r="A31" s="58"/>
      <c r="B31" s="44">
        <v>5171</v>
      </c>
      <c r="C31" s="62" t="s">
        <v>168</v>
      </c>
      <c r="D31" s="106">
        <v>95000</v>
      </c>
      <c r="H31" s="130"/>
      <c r="I31" s="131"/>
      <c r="J31" s="130"/>
      <c r="K31" s="130"/>
      <c r="L31" s="132"/>
      <c r="M31" s="47"/>
    </row>
    <row r="32" spans="1:13" ht="18.75">
      <c r="A32" s="58"/>
      <c r="B32" s="44">
        <v>5139</v>
      </c>
      <c r="C32" s="62" t="s">
        <v>587</v>
      </c>
      <c r="D32" s="106">
        <v>10000</v>
      </c>
      <c r="H32" s="47"/>
      <c r="I32" s="47"/>
      <c r="J32" s="47"/>
      <c r="K32" s="47"/>
      <c r="L32" s="47"/>
      <c r="M32" s="47"/>
    </row>
    <row r="33" spans="1:13" ht="18.75">
      <c r="A33" s="58">
        <v>2321</v>
      </c>
      <c r="B33" s="44">
        <v>5169</v>
      </c>
      <c r="C33" s="62" t="s">
        <v>655</v>
      </c>
      <c r="D33" s="106">
        <v>120000</v>
      </c>
      <c r="H33" s="47"/>
      <c r="I33" s="47"/>
      <c r="J33" s="47"/>
      <c r="K33" s="47"/>
      <c r="L33" s="47"/>
      <c r="M33" s="47"/>
    </row>
    <row r="34" spans="1:13" ht="18.75">
      <c r="A34" s="58"/>
      <c r="B34" s="44">
        <v>6371</v>
      </c>
      <c r="C34" s="62" t="s">
        <v>656</v>
      </c>
      <c r="D34" s="106">
        <v>240000</v>
      </c>
      <c r="H34" s="47"/>
      <c r="I34" s="47"/>
      <c r="J34" s="47"/>
      <c r="K34" s="47"/>
      <c r="L34" s="47"/>
      <c r="M34" s="47"/>
    </row>
    <row r="35" spans="1:4" ht="18.75">
      <c r="A35" s="58">
        <v>3314</v>
      </c>
      <c r="B35" s="44">
        <v>5021</v>
      </c>
      <c r="C35" s="62" t="s">
        <v>170</v>
      </c>
      <c r="D35" s="106">
        <v>8000</v>
      </c>
    </row>
    <row r="36" spans="1:4" ht="18.75">
      <c r="A36" s="58"/>
      <c r="B36" s="44">
        <v>5137</v>
      </c>
      <c r="C36" s="62" t="s">
        <v>398</v>
      </c>
      <c r="D36" s="106">
        <v>6000</v>
      </c>
    </row>
    <row r="37" spans="1:4" ht="18.75">
      <c r="A37" s="58">
        <v>3319</v>
      </c>
      <c r="B37" s="44">
        <v>5021</v>
      </c>
      <c r="C37" s="62" t="s">
        <v>213</v>
      </c>
      <c r="D37" s="106">
        <v>2000</v>
      </c>
    </row>
    <row r="38" spans="1:4" ht="18.75">
      <c r="A38" s="58">
        <v>3326</v>
      </c>
      <c r="B38" s="44">
        <v>5139</v>
      </c>
      <c r="C38" s="62" t="s">
        <v>172</v>
      </c>
      <c r="D38" s="106">
        <v>1500</v>
      </c>
    </row>
    <row r="39" spans="1:4" ht="18.75">
      <c r="A39" s="58">
        <v>3429</v>
      </c>
      <c r="B39" s="44">
        <v>5139</v>
      </c>
      <c r="C39" s="62" t="s">
        <v>174</v>
      </c>
      <c r="D39" s="106">
        <v>5000</v>
      </c>
    </row>
    <row r="40" spans="1:12" ht="18.75">
      <c r="A40" s="58"/>
      <c r="B40" s="44">
        <v>5169</v>
      </c>
      <c r="C40" s="62" t="s">
        <v>502</v>
      </c>
      <c r="D40" s="106">
        <v>25000</v>
      </c>
      <c r="H40" s="47"/>
      <c r="I40" s="47"/>
      <c r="J40" s="47"/>
      <c r="K40" s="47"/>
      <c r="L40" s="47"/>
    </row>
    <row r="41" spans="1:4" ht="18.75">
      <c r="A41" s="58"/>
      <c r="B41" s="44">
        <v>5175</v>
      </c>
      <c r="C41" s="62" t="s">
        <v>175</v>
      </c>
      <c r="D41" s="106">
        <v>5000</v>
      </c>
    </row>
    <row r="42" spans="1:4" ht="18.75">
      <c r="A42" s="58">
        <v>3612</v>
      </c>
      <c r="B42" s="44">
        <v>5171</v>
      </c>
      <c r="C42" s="62" t="s">
        <v>148</v>
      </c>
      <c r="D42" s="106">
        <v>100000</v>
      </c>
    </row>
    <row r="43" spans="1:4" ht="18.75">
      <c r="A43" s="58">
        <v>3631</v>
      </c>
      <c r="B43" s="44">
        <v>5139</v>
      </c>
      <c r="C43" s="62" t="s">
        <v>588</v>
      </c>
      <c r="D43" s="106">
        <v>17000</v>
      </c>
    </row>
    <row r="44" spans="1:4" ht="18.75">
      <c r="A44" s="58"/>
      <c r="B44" s="44">
        <v>5154</v>
      </c>
      <c r="C44" s="62" t="s">
        <v>176</v>
      </c>
      <c r="D44" s="106">
        <v>20000</v>
      </c>
    </row>
    <row r="45" spans="1:4" ht="18.75">
      <c r="A45" s="58"/>
      <c r="B45" s="44">
        <v>5169</v>
      </c>
      <c r="C45" s="62" t="s">
        <v>600</v>
      </c>
      <c r="D45" s="106">
        <v>30000</v>
      </c>
    </row>
    <row r="46" spans="1:4" ht="18.75">
      <c r="A46" s="58">
        <v>3639</v>
      </c>
      <c r="B46" s="44">
        <v>6121</v>
      </c>
      <c r="C46" s="62" t="s">
        <v>596</v>
      </c>
      <c r="D46" s="106">
        <v>50000</v>
      </c>
    </row>
    <row r="47" spans="1:4" ht="18.75">
      <c r="A47" s="58">
        <v>3721</v>
      </c>
      <c r="B47" s="44">
        <v>5169</v>
      </c>
      <c r="C47" s="62" t="s">
        <v>150</v>
      </c>
      <c r="D47" s="106">
        <v>8000</v>
      </c>
    </row>
    <row r="48" spans="1:4" ht="18.75">
      <c r="A48" s="58">
        <v>3722</v>
      </c>
      <c r="B48" s="44">
        <v>5139</v>
      </c>
      <c r="C48" s="62" t="s">
        <v>589</v>
      </c>
      <c r="D48" s="106">
        <v>5000</v>
      </c>
    </row>
    <row r="49" spans="1:4" ht="18.75">
      <c r="A49" s="58"/>
      <c r="B49" s="44">
        <v>5169</v>
      </c>
      <c r="C49" s="62" t="s">
        <v>590</v>
      </c>
      <c r="D49" s="106">
        <v>120000</v>
      </c>
    </row>
    <row r="50" spans="1:4" ht="18.75">
      <c r="A50" s="58">
        <v>3723</v>
      </c>
      <c r="B50" s="44">
        <v>5169</v>
      </c>
      <c r="C50" s="62" t="s">
        <v>152</v>
      </c>
      <c r="D50" s="106">
        <v>30000</v>
      </c>
    </row>
    <row r="51" spans="1:4" ht="18.75">
      <c r="A51" s="58">
        <v>3745</v>
      </c>
      <c r="B51" s="44">
        <v>5021</v>
      </c>
      <c r="C51" s="62" t="s">
        <v>591</v>
      </c>
      <c r="D51" s="106">
        <v>20000</v>
      </c>
    </row>
    <row r="52" spans="1:4" ht="18.75">
      <c r="A52" s="58"/>
      <c r="B52" s="44">
        <v>5139</v>
      </c>
      <c r="C52" s="62" t="s">
        <v>648</v>
      </c>
      <c r="D52" s="106">
        <v>20000</v>
      </c>
    </row>
    <row r="53" spans="1:4" ht="18.75">
      <c r="A53" s="58"/>
      <c r="B53" s="44">
        <v>5156</v>
      </c>
      <c r="C53" s="62" t="s">
        <v>249</v>
      </c>
      <c r="D53" s="106">
        <v>6000</v>
      </c>
    </row>
    <row r="54" spans="1:4" ht="18.75">
      <c r="A54" s="58"/>
      <c r="B54" s="44">
        <v>5169</v>
      </c>
      <c r="C54" s="62" t="s">
        <v>179</v>
      </c>
      <c r="D54" s="106">
        <v>20000</v>
      </c>
    </row>
    <row r="55" spans="1:4" ht="18.75">
      <c r="A55" s="58"/>
      <c r="B55" s="44">
        <v>5171</v>
      </c>
      <c r="C55" s="62" t="s">
        <v>503</v>
      </c>
      <c r="D55" s="106">
        <v>5000</v>
      </c>
    </row>
    <row r="56" spans="1:4" ht="18.75">
      <c r="A56" s="58">
        <v>5512</v>
      </c>
      <c r="B56" s="44">
        <v>5137</v>
      </c>
      <c r="C56" s="62" t="s">
        <v>526</v>
      </c>
      <c r="D56" s="106">
        <v>220000</v>
      </c>
    </row>
    <row r="57" spans="1:4" ht="18.75">
      <c r="A57" s="58"/>
      <c r="B57" s="44">
        <v>5139</v>
      </c>
      <c r="C57" s="62" t="s">
        <v>180</v>
      </c>
      <c r="D57" s="106">
        <v>5000</v>
      </c>
    </row>
    <row r="58" spans="1:4" ht="18.75">
      <c r="A58" s="58"/>
      <c r="B58" s="44">
        <v>5153</v>
      </c>
      <c r="C58" s="62" t="s">
        <v>183</v>
      </c>
      <c r="D58" s="106">
        <v>25000</v>
      </c>
    </row>
    <row r="59" spans="1:4" ht="18.75">
      <c r="A59" s="58"/>
      <c r="B59" s="44">
        <v>5154</v>
      </c>
      <c r="C59" s="62" t="s">
        <v>217</v>
      </c>
      <c r="D59" s="106">
        <v>25000</v>
      </c>
    </row>
    <row r="60" spans="1:4" ht="18.75">
      <c r="A60" s="58"/>
      <c r="B60" s="44">
        <v>5156</v>
      </c>
      <c r="C60" s="62" t="s">
        <v>186</v>
      </c>
      <c r="D60" s="106">
        <v>2000</v>
      </c>
    </row>
    <row r="61" spans="1:6" ht="18.75">
      <c r="A61" s="58"/>
      <c r="B61" s="44">
        <v>5171</v>
      </c>
      <c r="C61" s="62" t="s">
        <v>503</v>
      </c>
      <c r="D61" s="106">
        <v>30000</v>
      </c>
      <c r="F61" s="50"/>
    </row>
    <row r="62" spans="1:6" ht="18.75">
      <c r="A62" s="58">
        <v>6112</v>
      </c>
      <c r="B62" s="44">
        <v>5023</v>
      </c>
      <c r="C62" s="63" t="s">
        <v>187</v>
      </c>
      <c r="D62" s="106">
        <v>270000</v>
      </c>
      <c r="F62" s="50"/>
    </row>
    <row r="63" spans="1:4" ht="18.75">
      <c r="A63" s="58"/>
      <c r="B63" s="44">
        <v>5032</v>
      </c>
      <c r="C63" s="63" t="s">
        <v>188</v>
      </c>
      <c r="D63" s="106">
        <v>24300</v>
      </c>
    </row>
    <row r="64" spans="1:6" ht="18.75">
      <c r="A64" s="58">
        <v>6171</v>
      </c>
      <c r="B64" s="44">
        <v>5021</v>
      </c>
      <c r="C64" s="63" t="s">
        <v>189</v>
      </c>
      <c r="D64" s="106">
        <v>80000</v>
      </c>
      <c r="E64" s="50"/>
      <c r="F64" s="50"/>
    </row>
    <row r="65" spans="1:6" ht="18.75">
      <c r="A65" s="58"/>
      <c r="B65" s="44">
        <v>5137</v>
      </c>
      <c r="C65" s="63" t="s">
        <v>593</v>
      </c>
      <c r="D65" s="106">
        <v>25000</v>
      </c>
      <c r="E65" s="50"/>
      <c r="F65" s="50"/>
    </row>
    <row r="66" spans="1:6" ht="18.75">
      <c r="A66" s="59"/>
      <c r="B66" s="44">
        <v>5139</v>
      </c>
      <c r="C66" s="63" t="s">
        <v>190</v>
      </c>
      <c r="D66" s="106">
        <v>40000</v>
      </c>
      <c r="E66" s="50"/>
      <c r="F66" s="50"/>
    </row>
    <row r="67" spans="1:6" ht="18.75">
      <c r="A67" s="59"/>
      <c r="B67" s="44">
        <v>5154</v>
      </c>
      <c r="C67" s="63" t="s">
        <v>191</v>
      </c>
      <c r="D67" s="106">
        <v>10000</v>
      </c>
      <c r="E67" s="50"/>
      <c r="F67" s="50"/>
    </row>
    <row r="68" spans="1:6" ht="18.75">
      <c r="A68" s="59"/>
      <c r="B68" s="44">
        <v>5155</v>
      </c>
      <c r="C68" s="63" t="s">
        <v>192</v>
      </c>
      <c r="D68" s="106">
        <v>9000</v>
      </c>
      <c r="F68" s="50"/>
    </row>
    <row r="69" spans="1:6" ht="18.75">
      <c r="A69" s="59"/>
      <c r="B69" s="44">
        <v>5161</v>
      </c>
      <c r="C69" s="63" t="s">
        <v>193</v>
      </c>
      <c r="D69" s="106">
        <v>2000</v>
      </c>
      <c r="E69" s="50"/>
      <c r="F69" s="50"/>
    </row>
    <row r="70" spans="1:6" ht="18.75">
      <c r="A70" s="59"/>
      <c r="B70" s="44">
        <v>5162</v>
      </c>
      <c r="C70" s="63" t="s">
        <v>194</v>
      </c>
      <c r="D70" s="106">
        <v>3000</v>
      </c>
      <c r="E70" s="50"/>
      <c r="F70" s="50"/>
    </row>
    <row r="71" spans="1:6" ht="18.75">
      <c r="A71" s="59"/>
      <c r="B71" s="44">
        <v>5163</v>
      </c>
      <c r="C71" s="63" t="s">
        <v>195</v>
      </c>
      <c r="D71" s="106">
        <v>14000</v>
      </c>
      <c r="E71" s="50"/>
      <c r="F71" s="50"/>
    </row>
    <row r="72" spans="1:6" ht="18.75">
      <c r="A72" s="59"/>
      <c r="B72" s="44">
        <v>5163</v>
      </c>
      <c r="C72" s="63" t="s">
        <v>196</v>
      </c>
      <c r="D72" s="106">
        <v>10000</v>
      </c>
      <c r="E72" s="50"/>
      <c r="F72" s="50"/>
    </row>
    <row r="73" spans="1:6" ht="18.75">
      <c r="A73" s="59"/>
      <c r="B73" s="44">
        <v>5169</v>
      </c>
      <c r="C73" s="63" t="s">
        <v>197</v>
      </c>
      <c r="D73" s="106">
        <v>53336.9</v>
      </c>
      <c r="E73" s="50"/>
      <c r="F73" s="50"/>
    </row>
    <row r="74" spans="1:6" ht="18.75">
      <c r="A74" s="59"/>
      <c r="B74" s="44">
        <v>5173</v>
      </c>
      <c r="C74" s="63" t="s">
        <v>504</v>
      </c>
      <c r="D74" s="106">
        <v>20000</v>
      </c>
      <c r="E74" s="50"/>
      <c r="F74" s="50"/>
    </row>
    <row r="75" spans="1:5" ht="18.75">
      <c r="A75" s="58"/>
      <c r="B75" s="44">
        <v>5329</v>
      </c>
      <c r="C75" s="63" t="s">
        <v>198</v>
      </c>
      <c r="D75" s="106">
        <v>36663.1</v>
      </c>
      <c r="E75" s="71"/>
    </row>
    <row r="76" spans="1:5" ht="18.75">
      <c r="A76" s="44">
        <v>6399</v>
      </c>
      <c r="B76" s="44">
        <v>5365</v>
      </c>
      <c r="C76" s="63" t="s">
        <v>608</v>
      </c>
      <c r="D76" s="106">
        <v>200000</v>
      </c>
      <c r="E76" s="71"/>
    </row>
    <row r="77" spans="1:4" ht="18.75">
      <c r="A77" s="44"/>
      <c r="B77" s="44"/>
      <c r="C77" s="62" t="s">
        <v>24</v>
      </c>
      <c r="D77" s="106">
        <f>SUM(D23:D76)</f>
        <v>2362400</v>
      </c>
    </row>
    <row r="78" spans="3:6" ht="28.5" customHeight="1">
      <c r="C78" s="2" t="s">
        <v>219</v>
      </c>
      <c r="D78" s="150">
        <f>SUM(D20-D77)</f>
        <v>0</v>
      </c>
      <c r="F78" s="50"/>
    </row>
  </sheetData>
  <sheetProtection/>
  <mergeCells count="2">
    <mergeCell ref="H12:M12"/>
    <mergeCell ref="H17:I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58">
      <selection activeCell="A58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0</v>
      </c>
    </row>
    <row r="3" spans="1:3" ht="19.5">
      <c r="A3" s="97" t="s">
        <v>368</v>
      </c>
      <c r="B3" s="108"/>
      <c r="C3" s="91">
        <f>SUM(C4:C5)</f>
        <v>1455</v>
      </c>
    </row>
    <row r="4" spans="1:3" ht="18.75">
      <c r="A4" s="44"/>
      <c r="B4" s="8" t="s">
        <v>450</v>
      </c>
      <c r="C4" s="66">
        <v>1455</v>
      </c>
    </row>
    <row r="5" spans="1:3" ht="18.75">
      <c r="A5" s="58"/>
      <c r="B5" s="62" t="s">
        <v>477</v>
      </c>
      <c r="C5" s="66">
        <v>0</v>
      </c>
    </row>
    <row r="6" spans="1:3" ht="19.5">
      <c r="A6" s="189" t="s">
        <v>257</v>
      </c>
      <c r="B6" s="190"/>
      <c r="C6" s="91">
        <f>SUM(C7:C11)</f>
        <v>5880</v>
      </c>
    </row>
    <row r="7" spans="1:3" ht="18.75">
      <c r="A7" s="44"/>
      <c r="B7" s="8" t="s">
        <v>438</v>
      </c>
      <c r="C7" s="106">
        <v>0</v>
      </c>
    </row>
    <row r="8" spans="1:3" ht="18.75">
      <c r="A8" s="44"/>
      <c r="B8" s="8" t="s">
        <v>261</v>
      </c>
      <c r="C8" s="106">
        <v>2280</v>
      </c>
    </row>
    <row r="9" spans="1:3" ht="18.75">
      <c r="A9" s="44"/>
      <c r="B9" s="8" t="s">
        <v>264</v>
      </c>
      <c r="C9" s="106">
        <v>3600</v>
      </c>
    </row>
    <row r="10" spans="1:3" ht="18.75">
      <c r="A10" s="44"/>
      <c r="B10" s="8" t="s">
        <v>259</v>
      </c>
      <c r="C10" s="106">
        <v>0</v>
      </c>
    </row>
    <row r="11" spans="1:3" ht="18.75">
      <c r="A11" s="44"/>
      <c r="B11" s="8" t="s">
        <v>477</v>
      </c>
      <c r="C11" s="66">
        <v>0</v>
      </c>
    </row>
    <row r="12" spans="1:3" ht="19.5">
      <c r="A12" s="185" t="s">
        <v>143</v>
      </c>
      <c r="B12" s="186"/>
      <c r="C12" s="91">
        <f>SUM(C13:C14)</f>
        <v>2048</v>
      </c>
    </row>
    <row r="13" spans="1:3" ht="18.75">
      <c r="A13" s="44"/>
      <c r="B13" s="8" t="s">
        <v>264</v>
      </c>
      <c r="C13" s="66">
        <v>2048</v>
      </c>
    </row>
    <row r="14" spans="1:3" ht="18.75">
      <c r="A14" s="44"/>
      <c r="B14" s="8" t="s">
        <v>337</v>
      </c>
      <c r="C14" s="66">
        <v>0</v>
      </c>
    </row>
    <row r="15" spans="1:3" ht="19.5">
      <c r="A15" s="97" t="s">
        <v>268</v>
      </c>
      <c r="B15" s="108"/>
      <c r="C15" s="91">
        <f>SUM(C16:C17)</f>
        <v>2000</v>
      </c>
    </row>
    <row r="16" spans="1:3" ht="18.75">
      <c r="A16" s="44"/>
      <c r="B16" s="8" t="s">
        <v>440</v>
      </c>
      <c r="C16" s="66">
        <v>0</v>
      </c>
    </row>
    <row r="17" spans="1:3" ht="18.75">
      <c r="A17" s="44"/>
      <c r="B17" s="8" t="s">
        <v>264</v>
      </c>
      <c r="C17" s="66">
        <v>2000</v>
      </c>
    </row>
    <row r="18" spans="1:3" ht="19.5">
      <c r="A18" s="185" t="s">
        <v>492</v>
      </c>
      <c r="B18" s="186"/>
      <c r="C18" s="91">
        <f>SUM(C19:C19)</f>
        <v>0</v>
      </c>
    </row>
    <row r="19" spans="1:3" ht="19.5">
      <c r="A19" s="97"/>
      <c r="B19" s="8" t="s">
        <v>444</v>
      </c>
      <c r="C19" s="66">
        <v>0</v>
      </c>
    </row>
    <row r="20" spans="1:3" ht="19.5">
      <c r="A20" s="185" t="s">
        <v>494</v>
      </c>
      <c r="B20" s="186"/>
      <c r="C20" s="91">
        <f>SUM(C21:C23)</f>
        <v>3582</v>
      </c>
    </row>
    <row r="21" spans="1:3" ht="19.5">
      <c r="A21" s="97"/>
      <c r="B21" s="8" t="s">
        <v>496</v>
      </c>
      <c r="C21" s="66">
        <v>0</v>
      </c>
    </row>
    <row r="22" spans="1:9" ht="19.5">
      <c r="A22" s="97"/>
      <c r="B22" s="8" t="s">
        <v>495</v>
      </c>
      <c r="C22" s="66">
        <v>0</v>
      </c>
      <c r="G22" s="94"/>
      <c r="H22" s="94"/>
      <c r="I22" s="94"/>
    </row>
    <row r="23" spans="1:9" ht="19.5">
      <c r="A23" s="97"/>
      <c r="B23" s="8" t="s">
        <v>435</v>
      </c>
      <c r="C23" s="66">
        <v>3582</v>
      </c>
      <c r="G23" s="94"/>
      <c r="H23" s="94"/>
      <c r="I23" s="94"/>
    </row>
    <row r="24" spans="1:9" ht="19.5">
      <c r="A24" s="185" t="s">
        <v>148</v>
      </c>
      <c r="B24" s="185"/>
      <c r="C24" s="91">
        <f>SUM(C25:C27)</f>
        <v>0</v>
      </c>
      <c r="G24" s="94"/>
      <c r="H24" s="94"/>
      <c r="I24" s="94"/>
    </row>
    <row r="25" spans="1:9" ht="19.5">
      <c r="A25" s="97"/>
      <c r="B25" s="119" t="s">
        <v>542</v>
      </c>
      <c r="C25" s="66">
        <v>0</v>
      </c>
      <c r="G25" s="94"/>
      <c r="H25" s="94"/>
      <c r="I25" s="94"/>
    </row>
    <row r="26" spans="1:9" ht="19.5">
      <c r="A26" s="97"/>
      <c r="B26" s="119" t="s">
        <v>541</v>
      </c>
      <c r="C26" s="66">
        <v>0</v>
      </c>
      <c r="G26" s="94"/>
      <c r="H26" s="94"/>
      <c r="I26" s="94"/>
    </row>
    <row r="27" spans="1:9" ht="19.5">
      <c r="A27" s="97"/>
      <c r="B27" s="119" t="s">
        <v>534</v>
      </c>
      <c r="C27" s="66">
        <v>0</v>
      </c>
      <c r="G27" s="94"/>
      <c r="H27" s="94"/>
      <c r="I27" s="94"/>
    </row>
    <row r="28" spans="1:9" ht="19.5">
      <c r="A28" s="185" t="s">
        <v>291</v>
      </c>
      <c r="B28" s="185"/>
      <c r="C28" s="91">
        <f>SUM(C29:C31)</f>
        <v>11490.29</v>
      </c>
      <c r="G28" s="94"/>
      <c r="H28" s="94"/>
      <c r="I28" s="94"/>
    </row>
    <row r="29" spans="1:9" ht="19.5">
      <c r="A29" s="97"/>
      <c r="B29" s="8" t="s">
        <v>440</v>
      </c>
      <c r="C29" s="66">
        <v>0</v>
      </c>
      <c r="G29" s="94"/>
      <c r="H29" s="94"/>
      <c r="I29" s="94"/>
    </row>
    <row r="30" spans="1:9" ht="19.5">
      <c r="A30" s="97"/>
      <c r="B30" s="8" t="s">
        <v>261</v>
      </c>
      <c r="C30" s="66">
        <v>11490.29</v>
      </c>
      <c r="G30" s="94"/>
      <c r="H30" s="94"/>
      <c r="I30" s="94"/>
    </row>
    <row r="31" spans="1:9" ht="19.5">
      <c r="A31" s="97"/>
      <c r="B31" s="8" t="s">
        <v>477</v>
      </c>
      <c r="C31" s="66">
        <v>0</v>
      </c>
      <c r="G31" s="94"/>
      <c r="H31" s="94"/>
      <c r="I31" s="94"/>
    </row>
    <row r="32" spans="1:9" ht="19.5">
      <c r="A32" s="185" t="s">
        <v>665</v>
      </c>
      <c r="B32" s="186"/>
      <c r="C32" s="91">
        <v>1000</v>
      </c>
      <c r="G32" s="94"/>
      <c r="H32" s="94"/>
      <c r="I32" s="94"/>
    </row>
    <row r="33" spans="1:9" ht="19.5">
      <c r="A33" s="185" t="s">
        <v>461</v>
      </c>
      <c r="B33" s="186"/>
      <c r="C33" s="91">
        <v>145470</v>
      </c>
      <c r="G33" s="94"/>
      <c r="H33" s="94"/>
      <c r="I33" s="94"/>
    </row>
    <row r="34" spans="1:9" ht="19.5">
      <c r="A34" s="185" t="s">
        <v>150</v>
      </c>
      <c r="B34" s="186"/>
      <c r="C34" s="91">
        <v>0</v>
      </c>
      <c r="G34" s="94"/>
      <c r="H34" s="94"/>
      <c r="I34" s="94"/>
    </row>
    <row r="35" spans="1:9" ht="19.5">
      <c r="A35" s="185" t="s">
        <v>338</v>
      </c>
      <c r="B35" s="186"/>
      <c r="C35" s="91">
        <v>18557</v>
      </c>
      <c r="G35" s="94"/>
      <c r="H35" s="94"/>
      <c r="I35" s="94"/>
    </row>
    <row r="36" spans="1:9" ht="19.5">
      <c r="A36" s="185" t="s">
        <v>470</v>
      </c>
      <c r="B36" s="186"/>
      <c r="C36" s="91">
        <v>6974.41</v>
      </c>
      <c r="G36" s="94"/>
      <c r="H36" s="94"/>
      <c r="I36" s="94"/>
    </row>
    <row r="37" spans="1:3" ht="19.5">
      <c r="A37" s="185" t="s">
        <v>153</v>
      </c>
      <c r="B37" s="186"/>
      <c r="C37" s="91">
        <f>SUM(C38:C43)</f>
        <v>823</v>
      </c>
    </row>
    <row r="38" spans="1:3" ht="19.5">
      <c r="A38" s="97"/>
      <c r="B38" s="8" t="s">
        <v>264</v>
      </c>
      <c r="C38" s="66">
        <v>823</v>
      </c>
    </row>
    <row r="39" spans="1:3" ht="19.5">
      <c r="A39" s="97"/>
      <c r="B39" s="8" t="s">
        <v>497</v>
      </c>
      <c r="C39" s="66">
        <v>0</v>
      </c>
    </row>
    <row r="40" spans="1:3" ht="19.5">
      <c r="A40" s="97"/>
      <c r="B40" s="8" t="s">
        <v>487</v>
      </c>
      <c r="C40" s="66">
        <v>0</v>
      </c>
    </row>
    <row r="41" spans="1:3" ht="19.5">
      <c r="A41" s="97"/>
      <c r="B41" s="8" t="s">
        <v>443</v>
      </c>
      <c r="C41" s="66">
        <v>0</v>
      </c>
    </row>
    <row r="42" spans="1:3" ht="19.5">
      <c r="A42" s="97"/>
      <c r="B42" s="8" t="s">
        <v>478</v>
      </c>
      <c r="C42" s="66">
        <v>0</v>
      </c>
    </row>
    <row r="43" spans="1:3" ht="19.5">
      <c r="A43" s="97"/>
      <c r="B43" s="8" t="s">
        <v>477</v>
      </c>
      <c r="C43" s="66">
        <v>0</v>
      </c>
    </row>
    <row r="44" spans="1:3" ht="19.5">
      <c r="A44" s="185" t="s">
        <v>666</v>
      </c>
      <c r="B44" s="186"/>
      <c r="C44" s="91">
        <v>2000</v>
      </c>
    </row>
    <row r="45" spans="1:3" ht="19.5">
      <c r="A45" s="185" t="s">
        <v>313</v>
      </c>
      <c r="B45" s="186"/>
      <c r="C45" s="91">
        <f>SUM(C46:C52)</f>
        <v>138882.95</v>
      </c>
    </row>
    <row r="46" spans="1:3" ht="19.5">
      <c r="A46" s="97"/>
      <c r="B46" s="8" t="s">
        <v>667</v>
      </c>
      <c r="C46" s="106">
        <v>123745.25</v>
      </c>
    </row>
    <row r="47" spans="1:3" ht="18.75">
      <c r="A47" s="44"/>
      <c r="B47" s="8" t="s">
        <v>316</v>
      </c>
      <c r="C47" s="106">
        <v>5010</v>
      </c>
    </row>
    <row r="48" spans="1:3" ht="18.75">
      <c r="A48" s="44"/>
      <c r="B48" s="8" t="s">
        <v>317</v>
      </c>
      <c r="C48" s="106">
        <v>6107.45</v>
      </c>
    </row>
    <row r="49" spans="1:3" ht="18.75">
      <c r="A49" s="44"/>
      <c r="B49" s="8" t="s">
        <v>668</v>
      </c>
      <c r="C49" s="106">
        <v>1796.85</v>
      </c>
    </row>
    <row r="50" spans="1:3" ht="18.75">
      <c r="A50" s="44"/>
      <c r="B50" s="8" t="s">
        <v>544</v>
      </c>
      <c r="C50" s="106">
        <v>2223.4</v>
      </c>
    </row>
    <row r="51" spans="1:3" ht="18.75">
      <c r="A51" s="44"/>
      <c r="B51" s="8" t="s">
        <v>380</v>
      </c>
      <c r="C51" s="106">
        <v>0</v>
      </c>
    </row>
    <row r="52" spans="1:3" ht="18.75">
      <c r="A52" s="44"/>
      <c r="B52" s="8" t="s">
        <v>447</v>
      </c>
      <c r="C52" s="106">
        <v>0</v>
      </c>
    </row>
    <row r="53" spans="1:5" ht="19.5">
      <c r="A53" s="185" t="s">
        <v>187</v>
      </c>
      <c r="B53" s="186"/>
      <c r="C53" s="91">
        <v>76533</v>
      </c>
      <c r="E53" s="50"/>
    </row>
    <row r="54" spans="1:5" ht="19.5">
      <c r="A54" s="185" t="s">
        <v>474</v>
      </c>
      <c r="B54" s="186"/>
      <c r="C54" s="91">
        <v>0</v>
      </c>
      <c r="E54" s="50"/>
    </row>
    <row r="55" spans="1:3" ht="19.5">
      <c r="A55" s="185" t="s">
        <v>324</v>
      </c>
      <c r="B55" s="186"/>
      <c r="C55" s="91">
        <f>SUM(C56:C70)</f>
        <v>315939.05</v>
      </c>
    </row>
    <row r="56" spans="1:5" ht="19.5">
      <c r="A56" s="97"/>
      <c r="B56" s="8" t="s">
        <v>482</v>
      </c>
      <c r="C56" s="106">
        <v>19701</v>
      </c>
      <c r="E56" s="71"/>
    </row>
    <row r="57" spans="1:3" ht="19.5">
      <c r="A57" s="97"/>
      <c r="B57" s="8" t="s">
        <v>264</v>
      </c>
      <c r="C57" s="106">
        <v>25050</v>
      </c>
    </row>
    <row r="58" spans="1:3" ht="19.5">
      <c r="A58" s="97"/>
      <c r="B58" s="8" t="s">
        <v>669</v>
      </c>
      <c r="C58" s="106">
        <v>25940</v>
      </c>
    </row>
    <row r="59" spans="1:5" ht="18.75">
      <c r="A59" s="44"/>
      <c r="B59" s="8" t="s">
        <v>325</v>
      </c>
      <c r="C59" s="106">
        <v>9981.08</v>
      </c>
      <c r="D59" s="50"/>
      <c r="E59" s="50"/>
    </row>
    <row r="60" spans="1:5" ht="18.75">
      <c r="A60" s="44"/>
      <c r="B60" s="8" t="s">
        <v>328</v>
      </c>
      <c r="C60" s="106">
        <v>1562.64</v>
      </c>
      <c r="D60" s="50"/>
      <c r="E60" s="50"/>
    </row>
    <row r="61" spans="1:9" ht="18.75">
      <c r="A61" s="44"/>
      <c r="B61" s="8" t="s">
        <v>392</v>
      </c>
      <c r="C61" s="106">
        <v>0</v>
      </c>
      <c r="D61" s="50"/>
      <c r="E61" s="50"/>
      <c r="I61" s="71"/>
    </row>
    <row r="62" spans="1:5" ht="18.75">
      <c r="A62" s="44"/>
      <c r="B62" s="8" t="s">
        <v>285</v>
      </c>
      <c r="C62" s="106">
        <v>71</v>
      </c>
      <c r="D62" s="50"/>
      <c r="E62" s="50"/>
    </row>
    <row r="63" spans="1:5" ht="18.75">
      <c r="A63" s="44"/>
      <c r="B63" s="8" t="s">
        <v>455</v>
      </c>
      <c r="C63" s="106">
        <v>0</v>
      </c>
      <c r="D63" s="50"/>
      <c r="E63" s="50"/>
    </row>
    <row r="64" spans="1:5" ht="18.75">
      <c r="A64" s="44"/>
      <c r="B64" s="8" t="s">
        <v>332</v>
      </c>
      <c r="C64" s="106">
        <v>1125</v>
      </c>
      <c r="D64" s="50"/>
      <c r="E64" s="50"/>
    </row>
    <row r="65" spans="1:5" ht="18.75">
      <c r="A65" s="44"/>
      <c r="B65" s="8" t="s">
        <v>454</v>
      </c>
      <c r="C65" s="106">
        <v>0</v>
      </c>
      <c r="D65" s="50"/>
      <c r="E65" s="50"/>
    </row>
    <row r="66" spans="1:5" ht="18.75">
      <c r="A66" s="44"/>
      <c r="B66" s="8" t="s">
        <v>333</v>
      </c>
      <c r="C66" s="106">
        <v>14960.33</v>
      </c>
      <c r="D66" s="50"/>
      <c r="E66" s="50"/>
    </row>
    <row r="67" spans="1:5" ht="18.75">
      <c r="A67" s="44"/>
      <c r="B67" s="8" t="s">
        <v>434</v>
      </c>
      <c r="C67" s="106">
        <v>2463</v>
      </c>
      <c r="D67" s="50"/>
      <c r="E67" s="50"/>
    </row>
    <row r="68" spans="1:5" ht="18.75">
      <c r="A68" s="44"/>
      <c r="B68" s="10" t="s">
        <v>334</v>
      </c>
      <c r="C68" s="106">
        <v>385</v>
      </c>
      <c r="D68" s="50"/>
      <c r="E68" s="50"/>
    </row>
    <row r="69" spans="1:5" ht="18.75">
      <c r="A69" s="44"/>
      <c r="B69" s="10" t="s">
        <v>481</v>
      </c>
      <c r="C69" s="106">
        <v>0</v>
      </c>
      <c r="D69" s="50"/>
      <c r="E69" s="50"/>
    </row>
    <row r="70" spans="1:5" ht="18.75">
      <c r="A70" s="44"/>
      <c r="B70" s="10" t="s">
        <v>335</v>
      </c>
      <c r="C70" s="106">
        <v>214700</v>
      </c>
      <c r="D70" s="50"/>
      <c r="E70" s="50"/>
    </row>
    <row r="71" spans="1:4" ht="19.5">
      <c r="A71" s="185" t="s">
        <v>24</v>
      </c>
      <c r="B71" s="186"/>
      <c r="C71" s="91">
        <f>SUM(C2+C3+C6+C12+C15+C18+C20+C28+C34+C35+C36+C37+C45+C53+C54+C55+C24+C32+C33+C44)</f>
        <v>732634.7</v>
      </c>
      <c r="D71" s="71"/>
    </row>
    <row r="72" spans="2:6" ht="48" customHeight="1">
      <c r="B72" s="50"/>
      <c r="C72" s="65"/>
      <c r="E72" s="50"/>
      <c r="F72" s="71"/>
    </row>
    <row r="73" spans="1:5" ht="28.5" customHeight="1">
      <c r="A73" s="44"/>
      <c r="B73" s="110" t="s">
        <v>342</v>
      </c>
      <c r="C73" s="109" t="s">
        <v>165</v>
      </c>
      <c r="E73" s="50"/>
    </row>
    <row r="74" spans="1:6" ht="28.5" customHeight="1">
      <c r="A74" s="185" t="s">
        <v>343</v>
      </c>
      <c r="B74" s="186"/>
      <c r="C74" s="91">
        <f>SUM(F82)</f>
        <v>594663</v>
      </c>
      <c r="E74" s="50"/>
      <c r="F74" s="2">
        <v>100953.08</v>
      </c>
    </row>
    <row r="75" spans="1:6" ht="28.5" customHeight="1">
      <c r="A75" s="185" t="s">
        <v>381</v>
      </c>
      <c r="B75" s="186"/>
      <c r="C75" s="91">
        <v>0</v>
      </c>
      <c r="E75" s="50"/>
      <c r="F75" s="2">
        <v>2628.91</v>
      </c>
    </row>
    <row r="76" spans="1:6" ht="28.5" customHeight="1">
      <c r="A76" s="185" t="s">
        <v>130</v>
      </c>
      <c r="B76" s="186"/>
      <c r="C76" s="91">
        <v>0</v>
      </c>
      <c r="E76" s="50"/>
      <c r="F76" s="2">
        <v>7444.96</v>
      </c>
    </row>
    <row r="77" spans="1:6" ht="28.5" customHeight="1">
      <c r="A77" s="185" t="s">
        <v>346</v>
      </c>
      <c r="B77" s="186"/>
      <c r="C77" s="91">
        <v>0</v>
      </c>
      <c r="E77" s="50"/>
      <c r="F77" s="2">
        <v>70436.31</v>
      </c>
    </row>
    <row r="78" spans="1:6" ht="28.5" customHeight="1">
      <c r="A78" s="185" t="s">
        <v>136</v>
      </c>
      <c r="B78" s="186"/>
      <c r="C78" s="91">
        <v>0</v>
      </c>
      <c r="E78" s="50"/>
      <c r="F78" s="2">
        <v>214700</v>
      </c>
    </row>
    <row r="79" spans="1:6" ht="28.5" customHeight="1">
      <c r="A79" s="185" t="s">
        <v>539</v>
      </c>
      <c r="B79" s="186"/>
      <c r="C79" s="91">
        <v>0</v>
      </c>
      <c r="E79" s="50"/>
      <c r="F79" s="2">
        <v>195846.58</v>
      </c>
    </row>
    <row r="80" spans="1:6" ht="28.5" customHeight="1">
      <c r="A80" s="185" t="s">
        <v>132</v>
      </c>
      <c r="B80" s="186"/>
      <c r="C80" s="91">
        <v>11407</v>
      </c>
      <c r="E80" s="50"/>
      <c r="F80" s="2">
        <v>2653.16</v>
      </c>
    </row>
    <row r="81" spans="1:6" ht="28.5" customHeight="1">
      <c r="A81" s="185" t="s">
        <v>490</v>
      </c>
      <c r="B81" s="186"/>
      <c r="C81" s="91">
        <v>0</v>
      </c>
      <c r="E81" s="50"/>
      <c r="F81" s="2">
        <v>0</v>
      </c>
    </row>
    <row r="82" spans="1:6" ht="28.5" customHeight="1">
      <c r="A82" s="185" t="s">
        <v>352</v>
      </c>
      <c r="B82" s="186"/>
      <c r="C82" s="91">
        <v>0</v>
      </c>
      <c r="E82" s="50"/>
      <c r="F82" s="2">
        <f>SUM(F74:F81)</f>
        <v>594663</v>
      </c>
    </row>
    <row r="83" spans="1:5" ht="28.5" customHeight="1">
      <c r="A83" s="185" t="s">
        <v>670</v>
      </c>
      <c r="B83" s="186"/>
      <c r="C83" s="91">
        <v>13801.11</v>
      </c>
      <c r="E83" s="50"/>
    </row>
    <row r="84" spans="1:5" ht="28.5" customHeight="1">
      <c r="A84" s="185" t="s">
        <v>499</v>
      </c>
      <c r="B84" s="186"/>
      <c r="C84" s="91">
        <v>0</v>
      </c>
      <c r="E84" s="50"/>
    </row>
    <row r="85" spans="1:5" ht="28.5" customHeight="1">
      <c r="A85" s="185" t="s">
        <v>671</v>
      </c>
      <c r="B85" s="186"/>
      <c r="C85" s="91">
        <v>34721</v>
      </c>
      <c r="E85" s="50"/>
    </row>
    <row r="86" spans="1:3" ht="19.5">
      <c r="A86" s="185" t="s">
        <v>358</v>
      </c>
      <c r="B86" s="186"/>
      <c r="C86" s="91">
        <v>0</v>
      </c>
    </row>
    <row r="87" spans="1:3" ht="19.5">
      <c r="A87" s="185" t="s">
        <v>484</v>
      </c>
      <c r="B87" s="186"/>
      <c r="C87" s="91">
        <v>0</v>
      </c>
    </row>
    <row r="88" spans="1:3" ht="19.5">
      <c r="A88" s="97" t="s">
        <v>459</v>
      </c>
      <c r="B88" s="108"/>
      <c r="C88" s="91">
        <v>110.14</v>
      </c>
    </row>
    <row r="89" spans="1:3" ht="19.5">
      <c r="A89" s="97" t="s">
        <v>625</v>
      </c>
      <c r="B89" s="108"/>
      <c r="C89" s="91">
        <v>0</v>
      </c>
    </row>
    <row r="90" spans="1:3" ht="19.5">
      <c r="A90" s="185" t="s">
        <v>24</v>
      </c>
      <c r="B90" s="186"/>
      <c r="C90" s="91">
        <f>SUM(C74:C89)</f>
        <v>654702.25</v>
      </c>
    </row>
    <row r="92" ht="12.75">
      <c r="C92" s="71"/>
    </row>
  </sheetData>
  <sheetProtection/>
  <mergeCells count="34">
    <mergeCell ref="A90:B90"/>
    <mergeCell ref="A32:B32"/>
    <mergeCell ref="A33:B33"/>
    <mergeCell ref="A44:B44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53:B53"/>
    <mergeCell ref="A54:B54"/>
    <mergeCell ref="A55:B55"/>
    <mergeCell ref="A71:B71"/>
    <mergeCell ref="A74:B74"/>
    <mergeCell ref="A75:B75"/>
    <mergeCell ref="A28:B28"/>
    <mergeCell ref="A34:B34"/>
    <mergeCell ref="A35:B35"/>
    <mergeCell ref="A36:B36"/>
    <mergeCell ref="A37:B37"/>
    <mergeCell ref="A45:B45"/>
    <mergeCell ref="A2:B2"/>
    <mergeCell ref="A6:B6"/>
    <mergeCell ref="A12:B12"/>
    <mergeCell ref="A18:B18"/>
    <mergeCell ref="A20:B20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60">
      <selection activeCell="C91" sqref="C91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9.140625" style="2" customWidth="1"/>
    <col min="6" max="6" width="10.57421875" style="2" bestFit="1" customWidth="1"/>
    <col min="7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185" t="s">
        <v>427</v>
      </c>
      <c r="B2" s="186"/>
      <c r="C2" s="91">
        <v>361</v>
      </c>
    </row>
    <row r="3" spans="1:3" ht="19.5">
      <c r="A3" s="97" t="s">
        <v>368</v>
      </c>
      <c r="B3" s="108"/>
      <c r="C3" s="91">
        <f>SUM(C4:C5)</f>
        <v>3480</v>
      </c>
    </row>
    <row r="4" spans="1:3" ht="18.75">
      <c r="A4" s="44"/>
      <c r="B4" s="8" t="s">
        <v>450</v>
      </c>
      <c r="C4" s="66">
        <v>3480</v>
      </c>
    </row>
    <row r="5" spans="1:3" ht="18.75">
      <c r="A5" s="58"/>
      <c r="B5" s="62" t="s">
        <v>477</v>
      </c>
      <c r="C5" s="66">
        <v>0</v>
      </c>
    </row>
    <row r="6" spans="1:3" ht="19.5">
      <c r="A6" s="189" t="s">
        <v>257</v>
      </c>
      <c r="B6" s="190"/>
      <c r="C6" s="91">
        <f>SUM(C7:C11)</f>
        <v>25057</v>
      </c>
    </row>
    <row r="7" spans="1:3" ht="18.75">
      <c r="A7" s="44"/>
      <c r="B7" s="8" t="s">
        <v>438</v>
      </c>
      <c r="C7" s="106">
        <v>100</v>
      </c>
    </row>
    <row r="8" spans="1:3" ht="18.75">
      <c r="A8" s="44"/>
      <c r="B8" s="8" t="s">
        <v>261</v>
      </c>
      <c r="C8" s="106">
        <v>5700</v>
      </c>
    </row>
    <row r="9" spans="1:3" ht="18.75">
      <c r="A9" s="44"/>
      <c r="B9" s="8" t="s">
        <v>264</v>
      </c>
      <c r="C9" s="106">
        <v>7200</v>
      </c>
    </row>
    <row r="10" spans="1:3" ht="18.75">
      <c r="A10" s="44"/>
      <c r="B10" s="8" t="s">
        <v>259</v>
      </c>
      <c r="C10" s="106">
        <v>12057</v>
      </c>
    </row>
    <row r="11" spans="1:3" ht="18.75">
      <c r="A11" s="44"/>
      <c r="B11" s="8" t="s">
        <v>477</v>
      </c>
      <c r="C11" s="66">
        <v>0</v>
      </c>
    </row>
    <row r="12" spans="1:3" ht="19.5">
      <c r="A12" s="185" t="s">
        <v>143</v>
      </c>
      <c r="B12" s="186"/>
      <c r="C12" s="91">
        <f>SUM(C13:C14)</f>
        <v>6156.5</v>
      </c>
    </row>
    <row r="13" spans="1:3" ht="18.75">
      <c r="A13" s="44"/>
      <c r="B13" s="8" t="s">
        <v>264</v>
      </c>
      <c r="C13" s="66">
        <v>4160</v>
      </c>
    </row>
    <row r="14" spans="1:3" ht="18.75">
      <c r="A14" s="44"/>
      <c r="B14" s="8" t="s">
        <v>672</v>
      </c>
      <c r="C14" s="66">
        <v>1996.5</v>
      </c>
    </row>
    <row r="15" spans="1:3" ht="19.5">
      <c r="A15" s="97" t="s">
        <v>268</v>
      </c>
      <c r="B15" s="108"/>
      <c r="C15" s="91">
        <f>SUM(C16:C17)</f>
        <v>2000</v>
      </c>
    </row>
    <row r="16" spans="1:3" ht="18.75">
      <c r="A16" s="44"/>
      <c r="B16" s="8" t="s">
        <v>440</v>
      </c>
      <c r="C16" s="66">
        <v>0</v>
      </c>
    </row>
    <row r="17" spans="1:3" ht="18.75">
      <c r="A17" s="44"/>
      <c r="B17" s="8" t="s">
        <v>264</v>
      </c>
      <c r="C17" s="66">
        <v>2000</v>
      </c>
    </row>
    <row r="18" spans="1:3" ht="19.5">
      <c r="A18" s="185" t="s">
        <v>492</v>
      </c>
      <c r="B18" s="186"/>
      <c r="C18" s="91">
        <f>SUM(C19:C19)</f>
        <v>1383</v>
      </c>
    </row>
    <row r="19" spans="1:3" ht="19.5">
      <c r="A19" s="97"/>
      <c r="B19" s="8" t="s">
        <v>444</v>
      </c>
      <c r="C19" s="66">
        <v>1383</v>
      </c>
    </row>
    <row r="20" spans="1:3" ht="19.5">
      <c r="A20" s="185" t="s">
        <v>494</v>
      </c>
      <c r="B20" s="186"/>
      <c r="C20" s="91">
        <f>SUM(C21:C23)</f>
        <v>3582</v>
      </c>
    </row>
    <row r="21" spans="1:3" ht="19.5">
      <c r="A21" s="97"/>
      <c r="B21" s="8" t="s">
        <v>496</v>
      </c>
      <c r="C21" s="66">
        <v>0</v>
      </c>
    </row>
    <row r="22" spans="1:9" ht="19.5">
      <c r="A22" s="97"/>
      <c r="B22" s="8" t="s">
        <v>495</v>
      </c>
      <c r="C22" s="66">
        <v>0</v>
      </c>
      <c r="G22" s="94"/>
      <c r="H22" s="94"/>
      <c r="I22" s="94"/>
    </row>
    <row r="23" spans="1:9" ht="19.5">
      <c r="A23" s="97"/>
      <c r="B23" s="8" t="s">
        <v>435</v>
      </c>
      <c r="C23" s="66">
        <v>3582</v>
      </c>
      <c r="G23" s="94"/>
      <c r="H23" s="94"/>
      <c r="I23" s="94"/>
    </row>
    <row r="24" spans="1:9" ht="19.5">
      <c r="A24" s="185" t="s">
        <v>148</v>
      </c>
      <c r="B24" s="185"/>
      <c r="C24" s="91">
        <f>SUM(C25:C28)</f>
        <v>3751</v>
      </c>
      <c r="G24" s="94"/>
      <c r="H24" s="94"/>
      <c r="I24" s="94"/>
    </row>
    <row r="25" spans="1:9" ht="19.5">
      <c r="A25" s="97"/>
      <c r="B25" s="119" t="s">
        <v>542</v>
      </c>
      <c r="C25" s="66">
        <v>0</v>
      </c>
      <c r="G25" s="94"/>
      <c r="H25" s="94"/>
      <c r="I25" s="94"/>
    </row>
    <row r="26" spans="1:9" ht="19.5">
      <c r="A26" s="97"/>
      <c r="B26" s="119" t="s">
        <v>541</v>
      </c>
      <c r="C26" s="66">
        <v>0</v>
      </c>
      <c r="G26" s="94"/>
      <c r="H26" s="94"/>
      <c r="I26" s="94"/>
    </row>
    <row r="27" spans="1:9" ht="19.5">
      <c r="A27" s="97"/>
      <c r="B27" s="119" t="s">
        <v>534</v>
      </c>
      <c r="C27" s="66">
        <v>0</v>
      </c>
      <c r="G27" s="94"/>
      <c r="H27" s="94"/>
      <c r="I27" s="94"/>
    </row>
    <row r="28" spans="1:9" ht="19.5">
      <c r="A28" s="97"/>
      <c r="B28" s="119" t="s">
        <v>673</v>
      </c>
      <c r="C28" s="66">
        <v>3751</v>
      </c>
      <c r="G28" s="94"/>
      <c r="H28" s="94"/>
      <c r="I28" s="94"/>
    </row>
    <row r="29" spans="1:9" ht="19.5">
      <c r="A29" s="185" t="s">
        <v>291</v>
      </c>
      <c r="B29" s="185"/>
      <c r="C29" s="91">
        <f>SUM(C30:C32)</f>
        <v>25508</v>
      </c>
      <c r="G29" s="94"/>
      <c r="H29" s="94"/>
      <c r="I29" s="94"/>
    </row>
    <row r="30" spans="1:9" ht="19.5">
      <c r="A30" s="97"/>
      <c r="B30" s="8" t="s">
        <v>440</v>
      </c>
      <c r="C30" s="66">
        <v>0</v>
      </c>
      <c r="G30" s="94"/>
      <c r="H30" s="94"/>
      <c r="I30" s="94"/>
    </row>
    <row r="31" spans="1:9" ht="19.5">
      <c r="A31" s="97"/>
      <c r="B31" s="8" t="s">
        <v>261</v>
      </c>
      <c r="C31" s="66">
        <v>17460.29</v>
      </c>
      <c r="G31" s="94"/>
      <c r="H31" s="94"/>
      <c r="I31" s="94"/>
    </row>
    <row r="32" spans="1:9" ht="19.5">
      <c r="A32" s="97"/>
      <c r="B32" s="8" t="s">
        <v>477</v>
      </c>
      <c r="C32" s="66">
        <v>8047.71</v>
      </c>
      <c r="G32" s="94"/>
      <c r="H32" s="94"/>
      <c r="I32" s="94"/>
    </row>
    <row r="33" spans="1:9" ht="19.5">
      <c r="A33" s="185" t="s">
        <v>665</v>
      </c>
      <c r="B33" s="186"/>
      <c r="C33" s="91">
        <v>1000</v>
      </c>
      <c r="G33" s="94"/>
      <c r="H33" s="94"/>
      <c r="I33" s="94"/>
    </row>
    <row r="34" spans="1:9" ht="19.5">
      <c r="A34" s="185" t="s">
        <v>461</v>
      </c>
      <c r="B34" s="186"/>
      <c r="C34" s="91">
        <v>145470</v>
      </c>
      <c r="G34" s="94"/>
      <c r="H34" s="94"/>
      <c r="I34" s="94"/>
    </row>
    <row r="35" spans="1:9" ht="19.5">
      <c r="A35" s="185" t="s">
        <v>674</v>
      </c>
      <c r="B35" s="186"/>
      <c r="C35" s="91">
        <v>68444.86</v>
      </c>
      <c r="G35" s="94"/>
      <c r="H35" s="94"/>
      <c r="I35" s="94"/>
    </row>
    <row r="36" spans="1:9" ht="19.5">
      <c r="A36" s="185" t="s">
        <v>150</v>
      </c>
      <c r="B36" s="186"/>
      <c r="C36" s="91">
        <v>3661.75</v>
      </c>
      <c r="G36" s="94"/>
      <c r="H36" s="94"/>
      <c r="I36" s="94"/>
    </row>
    <row r="37" spans="1:9" ht="19.5">
      <c r="A37" s="185" t="s">
        <v>338</v>
      </c>
      <c r="B37" s="186"/>
      <c r="C37" s="91">
        <v>43021.59</v>
      </c>
      <c r="G37" s="94"/>
      <c r="H37" s="94"/>
      <c r="I37" s="94"/>
    </row>
    <row r="38" spans="1:9" ht="19.5">
      <c r="A38" s="185" t="s">
        <v>470</v>
      </c>
      <c r="B38" s="186"/>
      <c r="C38" s="91">
        <v>14995.53</v>
      </c>
      <c r="G38" s="94"/>
      <c r="H38" s="94"/>
      <c r="I38" s="94"/>
    </row>
    <row r="39" spans="1:3" ht="19.5">
      <c r="A39" s="185" t="s">
        <v>153</v>
      </c>
      <c r="B39" s="186"/>
      <c r="C39" s="91">
        <f>SUM(C40:C45)</f>
        <v>8332.81</v>
      </c>
    </row>
    <row r="40" spans="1:3" ht="19.5">
      <c r="A40" s="97"/>
      <c r="B40" s="8" t="s">
        <v>264</v>
      </c>
      <c r="C40" s="66">
        <v>4871</v>
      </c>
    </row>
    <row r="41" spans="1:3" ht="19.5">
      <c r="A41" s="97"/>
      <c r="B41" s="8" t="s">
        <v>497</v>
      </c>
      <c r="C41" s="66">
        <v>0</v>
      </c>
    </row>
    <row r="42" spans="1:3" ht="19.5">
      <c r="A42" s="97"/>
      <c r="B42" s="8" t="s">
        <v>675</v>
      </c>
      <c r="C42" s="66">
        <v>1642.81</v>
      </c>
    </row>
    <row r="43" spans="1:3" ht="19.5">
      <c r="A43" s="97"/>
      <c r="B43" s="8" t="s">
        <v>443</v>
      </c>
      <c r="C43" s="66">
        <v>1819</v>
      </c>
    </row>
    <row r="44" spans="1:3" ht="19.5">
      <c r="A44" s="97"/>
      <c r="B44" s="8" t="s">
        <v>478</v>
      </c>
      <c r="C44" s="66">
        <v>0</v>
      </c>
    </row>
    <row r="45" spans="1:3" ht="19.5">
      <c r="A45" s="97"/>
      <c r="B45" s="8" t="s">
        <v>477</v>
      </c>
      <c r="C45" s="66">
        <v>0</v>
      </c>
    </row>
    <row r="46" spans="1:3" ht="19.5">
      <c r="A46" s="185" t="s">
        <v>666</v>
      </c>
      <c r="B46" s="186"/>
      <c r="C46" s="91">
        <v>2000</v>
      </c>
    </row>
    <row r="47" spans="1:3" ht="19.5">
      <c r="A47" s="185" t="s">
        <v>313</v>
      </c>
      <c r="B47" s="186"/>
      <c r="C47" s="91">
        <f>SUM(C48:C54)</f>
        <v>158684.19</v>
      </c>
    </row>
    <row r="48" spans="1:3" ht="19.5">
      <c r="A48" s="97"/>
      <c r="B48" s="8" t="s">
        <v>667</v>
      </c>
      <c r="C48" s="106">
        <v>125064.25</v>
      </c>
    </row>
    <row r="49" spans="1:3" ht="18.75">
      <c r="A49" s="44"/>
      <c r="B49" s="8" t="s">
        <v>316</v>
      </c>
      <c r="C49" s="106">
        <v>16082.24</v>
      </c>
    </row>
    <row r="50" spans="1:3" ht="18.75">
      <c r="A50" s="44"/>
      <c r="B50" s="8" t="s">
        <v>317</v>
      </c>
      <c r="C50" s="106">
        <v>13517.45</v>
      </c>
    </row>
    <row r="51" spans="1:3" ht="18.75">
      <c r="A51" s="44"/>
      <c r="B51" s="8" t="s">
        <v>668</v>
      </c>
      <c r="C51" s="106">
        <v>1796.85</v>
      </c>
    </row>
    <row r="52" spans="1:3" ht="18.75">
      <c r="A52" s="44"/>
      <c r="B52" s="8" t="s">
        <v>544</v>
      </c>
      <c r="C52" s="106">
        <v>2223.4</v>
      </c>
    </row>
    <row r="53" spans="1:3" ht="18.75">
      <c r="A53" s="44"/>
      <c r="B53" s="8" t="s">
        <v>380</v>
      </c>
      <c r="C53" s="106">
        <v>0</v>
      </c>
    </row>
    <row r="54" spans="1:3" ht="18.75">
      <c r="A54" s="44"/>
      <c r="B54" s="8" t="s">
        <v>447</v>
      </c>
      <c r="C54" s="106">
        <v>0</v>
      </c>
    </row>
    <row r="55" spans="1:5" ht="19.5">
      <c r="A55" s="185" t="s">
        <v>187</v>
      </c>
      <c r="B55" s="186"/>
      <c r="C55" s="91">
        <v>154743</v>
      </c>
      <c r="E55" s="50"/>
    </row>
    <row r="56" spans="1:5" ht="19.5">
      <c r="A56" s="185" t="s">
        <v>474</v>
      </c>
      <c r="B56" s="186"/>
      <c r="C56" s="91">
        <v>0</v>
      </c>
      <c r="E56" s="50"/>
    </row>
    <row r="57" spans="1:3" ht="19.5">
      <c r="A57" s="185" t="s">
        <v>324</v>
      </c>
      <c r="B57" s="186"/>
      <c r="C57" s="91">
        <f>SUM(C58:C72)</f>
        <v>403910.07999999996</v>
      </c>
    </row>
    <row r="58" spans="1:5" ht="19.5">
      <c r="A58" s="97"/>
      <c r="B58" s="8" t="s">
        <v>482</v>
      </c>
      <c r="C58" s="106">
        <v>31552</v>
      </c>
      <c r="E58" s="71"/>
    </row>
    <row r="59" spans="1:3" ht="19.5">
      <c r="A59" s="97"/>
      <c r="B59" s="8" t="s">
        <v>264</v>
      </c>
      <c r="C59" s="106">
        <v>47600</v>
      </c>
    </row>
    <row r="60" spans="1:3" ht="19.5">
      <c r="A60" s="97"/>
      <c r="B60" s="8" t="s">
        <v>669</v>
      </c>
      <c r="C60" s="106">
        <v>25940</v>
      </c>
    </row>
    <row r="61" spans="1:5" ht="18.75">
      <c r="A61" s="44"/>
      <c r="B61" s="8" t="s">
        <v>325</v>
      </c>
      <c r="C61" s="106">
        <v>15402.21</v>
      </c>
      <c r="D61" s="50"/>
      <c r="E61" s="50"/>
    </row>
    <row r="62" spans="1:5" ht="18.75">
      <c r="A62" s="44"/>
      <c r="B62" s="8" t="s">
        <v>328</v>
      </c>
      <c r="C62" s="106">
        <v>3452.64</v>
      </c>
      <c r="D62" s="50"/>
      <c r="E62" s="50"/>
    </row>
    <row r="63" spans="1:9" ht="18.75">
      <c r="A63" s="44"/>
      <c r="B63" s="8" t="s">
        <v>392</v>
      </c>
      <c r="C63" s="106">
        <v>0</v>
      </c>
      <c r="D63" s="50"/>
      <c r="E63" s="50"/>
      <c r="I63" s="71"/>
    </row>
    <row r="64" spans="1:5" ht="18.75">
      <c r="A64" s="44"/>
      <c r="B64" s="8" t="s">
        <v>285</v>
      </c>
      <c r="C64" s="106">
        <v>139</v>
      </c>
      <c r="D64" s="50"/>
      <c r="E64" s="50"/>
    </row>
    <row r="65" spans="1:5" ht="18.75">
      <c r="A65" s="44"/>
      <c r="B65" s="8" t="s">
        <v>455</v>
      </c>
      <c r="C65" s="106">
        <v>0</v>
      </c>
      <c r="D65" s="50"/>
      <c r="E65" s="50"/>
    </row>
    <row r="66" spans="1:5" ht="18.75">
      <c r="A66" s="44"/>
      <c r="B66" s="8" t="s">
        <v>332</v>
      </c>
      <c r="C66" s="106">
        <v>2181.8</v>
      </c>
      <c r="D66" s="50"/>
      <c r="E66" s="50"/>
    </row>
    <row r="67" spans="1:5" ht="18.75">
      <c r="A67" s="44"/>
      <c r="B67" s="8" t="s">
        <v>454</v>
      </c>
      <c r="C67" s="106">
        <v>0</v>
      </c>
      <c r="D67" s="50"/>
      <c r="E67" s="50"/>
    </row>
    <row r="68" spans="1:5" ht="18.75">
      <c r="A68" s="44"/>
      <c r="B68" s="8" t="s">
        <v>333</v>
      </c>
      <c r="C68" s="106">
        <v>20263.43</v>
      </c>
      <c r="D68" s="50"/>
      <c r="E68" s="50"/>
    </row>
    <row r="69" spans="1:5" ht="18.75">
      <c r="A69" s="44"/>
      <c r="B69" s="8" t="s">
        <v>434</v>
      </c>
      <c r="C69" s="106">
        <v>3873</v>
      </c>
      <c r="D69" s="50"/>
      <c r="E69" s="50"/>
    </row>
    <row r="70" spans="1:5" ht="18.75">
      <c r="A70" s="44"/>
      <c r="B70" s="10" t="s">
        <v>334</v>
      </c>
      <c r="C70" s="106">
        <v>38806</v>
      </c>
      <c r="D70" s="50"/>
      <c r="E70" s="50"/>
    </row>
    <row r="71" spans="1:5" ht="18.75">
      <c r="A71" s="44"/>
      <c r="B71" s="10" t="s">
        <v>481</v>
      </c>
      <c r="C71" s="106">
        <v>0</v>
      </c>
      <c r="D71" s="50"/>
      <c r="E71" s="50"/>
    </row>
    <row r="72" spans="1:5" ht="18.75">
      <c r="A72" s="44"/>
      <c r="B72" s="10" t="s">
        <v>335</v>
      </c>
      <c r="C72" s="106">
        <v>214700</v>
      </c>
      <c r="D72" s="50"/>
      <c r="E72" s="50"/>
    </row>
    <row r="73" spans="1:4" ht="19.5">
      <c r="A73" s="185" t="s">
        <v>24</v>
      </c>
      <c r="B73" s="186"/>
      <c r="C73" s="91">
        <f>SUM(C2+C3+C6+C12+C15+C18+C20+C29+C36+C37+C38+C39+C47+C55+C56+C57+C24+C33+C34+C46+C35)</f>
        <v>1075542.31</v>
      </c>
      <c r="D73" s="71"/>
    </row>
    <row r="74" spans="2:6" ht="48" customHeight="1">
      <c r="B74" s="50"/>
      <c r="C74" s="65"/>
      <c r="E74" s="50"/>
      <c r="F74" s="71"/>
    </row>
    <row r="75" spans="1:5" ht="28.5" customHeight="1">
      <c r="A75" s="44"/>
      <c r="B75" s="110" t="s">
        <v>342</v>
      </c>
      <c r="C75" s="109" t="s">
        <v>165</v>
      </c>
      <c r="E75" s="50"/>
    </row>
    <row r="76" spans="1:6" ht="28.5" customHeight="1">
      <c r="A76" s="185" t="s">
        <v>343</v>
      </c>
      <c r="B76" s="186"/>
      <c r="C76" s="91">
        <f>SUM(F84)</f>
        <v>904099.2799999999</v>
      </c>
      <c r="E76" s="50"/>
      <c r="F76" s="2">
        <v>155643.43</v>
      </c>
    </row>
    <row r="77" spans="1:6" ht="28.5" customHeight="1">
      <c r="A77" s="185" t="s">
        <v>381</v>
      </c>
      <c r="B77" s="186"/>
      <c r="C77" s="91">
        <v>40572</v>
      </c>
      <c r="E77" s="50"/>
      <c r="F77" s="2">
        <v>2628.91</v>
      </c>
    </row>
    <row r="78" spans="1:6" ht="28.5" customHeight="1">
      <c r="A78" s="185" t="s">
        <v>130</v>
      </c>
      <c r="B78" s="186"/>
      <c r="C78" s="91">
        <v>1300</v>
      </c>
      <c r="E78" s="50"/>
      <c r="F78" s="2">
        <v>15111.08</v>
      </c>
    </row>
    <row r="79" spans="1:6" ht="28.5" customHeight="1">
      <c r="A79" s="185" t="s">
        <v>346</v>
      </c>
      <c r="B79" s="186"/>
      <c r="C79" s="91">
        <v>50</v>
      </c>
      <c r="E79" s="50"/>
      <c r="F79" s="2">
        <v>106183.62</v>
      </c>
    </row>
    <row r="80" spans="1:6" ht="28.5" customHeight="1">
      <c r="A80" s="185" t="s">
        <v>136</v>
      </c>
      <c r="B80" s="186"/>
      <c r="C80" s="91">
        <v>34100</v>
      </c>
      <c r="E80" s="50"/>
      <c r="F80" s="2">
        <v>214700</v>
      </c>
    </row>
    <row r="81" spans="1:6" ht="28.5" customHeight="1">
      <c r="A81" s="185" t="s">
        <v>539</v>
      </c>
      <c r="B81" s="186"/>
      <c r="C81" s="91">
        <v>0</v>
      </c>
      <c r="E81" s="50"/>
      <c r="F81" s="2">
        <v>343181.79</v>
      </c>
    </row>
    <row r="82" spans="1:6" ht="28.5" customHeight="1">
      <c r="A82" s="185" t="s">
        <v>132</v>
      </c>
      <c r="B82" s="186"/>
      <c r="C82" s="91">
        <v>233</v>
      </c>
      <c r="E82" s="50"/>
      <c r="F82" s="2">
        <v>5061.45</v>
      </c>
    </row>
    <row r="83" spans="1:6" ht="28.5" customHeight="1">
      <c r="A83" s="185" t="s">
        <v>490</v>
      </c>
      <c r="B83" s="186"/>
      <c r="C83" s="91">
        <v>12182</v>
      </c>
      <c r="E83" s="50"/>
      <c r="F83" s="2">
        <v>61589</v>
      </c>
    </row>
    <row r="84" spans="1:6" ht="28.5" customHeight="1">
      <c r="A84" s="185" t="s">
        <v>352</v>
      </c>
      <c r="B84" s="186"/>
      <c r="C84" s="91">
        <v>0</v>
      </c>
      <c r="E84" s="50"/>
      <c r="F84" s="2">
        <f>SUM(F76:F83)</f>
        <v>904099.2799999999</v>
      </c>
    </row>
    <row r="85" spans="1:5" ht="28.5" customHeight="1">
      <c r="A85" s="185" t="s">
        <v>676</v>
      </c>
      <c r="B85" s="186"/>
      <c r="C85" s="91">
        <v>13801.11</v>
      </c>
      <c r="E85" s="50"/>
    </row>
    <row r="86" spans="1:5" ht="28.5" customHeight="1">
      <c r="A86" s="185" t="s">
        <v>499</v>
      </c>
      <c r="B86" s="186"/>
      <c r="C86" s="91">
        <v>0</v>
      </c>
      <c r="E86" s="50"/>
    </row>
    <row r="87" spans="1:5" ht="28.5" customHeight="1">
      <c r="A87" s="185" t="s">
        <v>671</v>
      </c>
      <c r="B87" s="186"/>
      <c r="C87" s="91">
        <v>70557</v>
      </c>
      <c r="E87" s="50"/>
    </row>
    <row r="88" spans="1:3" ht="19.5">
      <c r="A88" s="185" t="s">
        <v>358</v>
      </c>
      <c r="B88" s="186"/>
      <c r="C88" s="91">
        <v>0</v>
      </c>
    </row>
    <row r="89" spans="1:3" ht="19.5">
      <c r="A89" s="185" t="s">
        <v>484</v>
      </c>
      <c r="B89" s="186"/>
      <c r="C89" s="91">
        <v>5109.5</v>
      </c>
    </row>
    <row r="90" spans="1:3" ht="19.5">
      <c r="A90" s="97" t="s">
        <v>459</v>
      </c>
      <c r="B90" s="108"/>
      <c r="C90" s="91">
        <v>218.26</v>
      </c>
    </row>
    <row r="91" spans="1:3" ht="19.5">
      <c r="A91" s="97" t="s">
        <v>625</v>
      </c>
      <c r="B91" s="108"/>
      <c r="C91" s="91">
        <v>0</v>
      </c>
    </row>
    <row r="92" spans="1:3" ht="19.5">
      <c r="A92" s="185" t="s">
        <v>24</v>
      </c>
      <c r="B92" s="186"/>
      <c r="C92" s="91">
        <f>SUM(C76:C91)</f>
        <v>1082222.15</v>
      </c>
    </row>
    <row r="94" ht="12.75">
      <c r="C94" s="71"/>
    </row>
  </sheetData>
  <sheetProtection/>
  <mergeCells count="35">
    <mergeCell ref="A2:B2"/>
    <mergeCell ref="A6:B6"/>
    <mergeCell ref="A12:B12"/>
    <mergeCell ref="A18:B18"/>
    <mergeCell ref="A20:B20"/>
    <mergeCell ref="A24:B24"/>
    <mergeCell ref="A29:B29"/>
    <mergeCell ref="A33:B33"/>
    <mergeCell ref="A34:B34"/>
    <mergeCell ref="A36:B36"/>
    <mergeCell ref="A37:B37"/>
    <mergeCell ref="A38:B38"/>
    <mergeCell ref="A39:B39"/>
    <mergeCell ref="A46:B46"/>
    <mergeCell ref="A47:B47"/>
    <mergeCell ref="A55:B55"/>
    <mergeCell ref="A56:B56"/>
    <mergeCell ref="A57:B57"/>
    <mergeCell ref="A86:B86"/>
    <mergeCell ref="A73:B73"/>
    <mergeCell ref="A76:B76"/>
    <mergeCell ref="A77:B77"/>
    <mergeCell ref="A78:B78"/>
    <mergeCell ref="A79:B79"/>
    <mergeCell ref="A80:B80"/>
    <mergeCell ref="A87:B87"/>
    <mergeCell ref="A88:B88"/>
    <mergeCell ref="A89:B89"/>
    <mergeCell ref="A92:B92"/>
    <mergeCell ref="A35:B35"/>
    <mergeCell ref="A81:B81"/>
    <mergeCell ref="A82:B82"/>
    <mergeCell ref="A83:B83"/>
    <mergeCell ref="A84:B84"/>
    <mergeCell ref="A85:B85"/>
  </mergeCells>
  <printOptions/>
  <pageMargins left="0.7" right="0.7" top="0.787401575" bottom="0.7874015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" customWidth="1"/>
    <col min="2" max="2" width="63.7109375" style="2" customWidth="1"/>
    <col min="3" max="3" width="14.8515625" style="2" customWidth="1"/>
    <col min="4" max="4" width="10.140625" style="2" bestFit="1" customWidth="1"/>
    <col min="5" max="5" width="22.8515625" style="2" customWidth="1"/>
    <col min="6" max="6" width="10.57421875" style="2" bestFit="1" customWidth="1"/>
    <col min="7" max="7" width="9.140625" style="2" customWidth="1"/>
    <col min="8" max="8" width="10.57421875" style="2" bestFit="1" customWidth="1"/>
    <col min="9" max="16384" width="9.140625" style="2" customWidth="1"/>
  </cols>
  <sheetData>
    <row r="1" spans="1:3" ht="18.75">
      <c r="A1" s="44"/>
      <c r="B1" s="8" t="s">
        <v>26</v>
      </c>
      <c r="C1" s="109" t="s">
        <v>165</v>
      </c>
    </row>
    <row r="2" spans="1:3" ht="19.5">
      <c r="A2" s="97" t="s">
        <v>427</v>
      </c>
      <c r="B2" s="108"/>
      <c r="C2" s="91">
        <v>1570</v>
      </c>
    </row>
    <row r="3" spans="1:3" ht="19.5">
      <c r="A3" s="97" t="s">
        <v>368</v>
      </c>
      <c r="B3" s="108"/>
      <c r="C3" s="91">
        <f>SUM(C4:C6)</f>
        <v>642214.18</v>
      </c>
    </row>
    <row r="4" spans="1:3" ht="18.75">
      <c r="A4" s="44"/>
      <c r="B4" s="8" t="s">
        <v>450</v>
      </c>
      <c r="C4" s="66">
        <v>7710</v>
      </c>
    </row>
    <row r="5" spans="1:3" ht="18.75">
      <c r="A5" s="58"/>
      <c r="B5" s="62" t="s">
        <v>477</v>
      </c>
      <c r="C5" s="66">
        <v>52040.8</v>
      </c>
    </row>
    <row r="6" spans="1:3" ht="18.75">
      <c r="A6" s="58"/>
      <c r="B6" s="62" t="s">
        <v>696</v>
      </c>
      <c r="C6" s="66">
        <v>582463.38</v>
      </c>
    </row>
    <row r="7" spans="1:3" ht="19.5">
      <c r="A7" s="175" t="s">
        <v>257</v>
      </c>
      <c r="B7" s="177"/>
      <c r="C7" s="91">
        <f>SUM(C8:C12)</f>
        <v>98219.59</v>
      </c>
    </row>
    <row r="8" spans="1:3" ht="18.75">
      <c r="A8" s="44"/>
      <c r="B8" s="8" t="s">
        <v>438</v>
      </c>
      <c r="C8" s="106">
        <v>100</v>
      </c>
    </row>
    <row r="9" spans="1:3" ht="18.75">
      <c r="A9" s="44"/>
      <c r="B9" s="8" t="s">
        <v>261</v>
      </c>
      <c r="C9" s="106">
        <v>12540</v>
      </c>
    </row>
    <row r="10" spans="1:3" ht="18.75">
      <c r="A10" s="44"/>
      <c r="B10" s="8" t="s">
        <v>264</v>
      </c>
      <c r="C10" s="106">
        <v>14400</v>
      </c>
    </row>
    <row r="11" spans="1:3" ht="18.75">
      <c r="A11" s="44"/>
      <c r="B11" s="8" t="s">
        <v>259</v>
      </c>
      <c r="C11" s="106">
        <v>16116</v>
      </c>
    </row>
    <row r="12" spans="1:3" ht="18.75">
      <c r="A12" s="44"/>
      <c r="B12" s="8" t="s">
        <v>477</v>
      </c>
      <c r="C12" s="66">
        <v>55063.59</v>
      </c>
    </row>
    <row r="13" spans="1:3" ht="19.5">
      <c r="A13" s="97" t="s">
        <v>143</v>
      </c>
      <c r="B13" s="108"/>
      <c r="C13" s="91">
        <f>SUM(C14:C15)</f>
        <v>10380.5</v>
      </c>
    </row>
    <row r="14" spans="1:3" ht="18.75">
      <c r="A14" s="44"/>
      <c r="B14" s="8" t="s">
        <v>264</v>
      </c>
      <c r="C14" s="66">
        <v>8384</v>
      </c>
    </row>
    <row r="15" spans="1:3" ht="18.75">
      <c r="A15" s="44"/>
      <c r="B15" s="8" t="s">
        <v>631</v>
      </c>
      <c r="C15" s="66">
        <v>1996.5</v>
      </c>
    </row>
    <row r="16" spans="1:3" ht="19.5">
      <c r="A16" s="97" t="s">
        <v>697</v>
      </c>
      <c r="B16" s="108"/>
      <c r="C16" s="91">
        <v>40914</v>
      </c>
    </row>
    <row r="17" spans="1:3" ht="19.5">
      <c r="A17" s="97" t="s">
        <v>268</v>
      </c>
      <c r="B17" s="108"/>
      <c r="C17" s="91">
        <f>SUM(C18:C19)</f>
        <v>2000</v>
      </c>
    </row>
    <row r="18" spans="1:3" ht="18.75">
      <c r="A18" s="44"/>
      <c r="B18" s="8" t="s">
        <v>440</v>
      </c>
      <c r="C18" s="66">
        <v>0</v>
      </c>
    </row>
    <row r="19" spans="1:3" ht="18.75">
      <c r="A19" s="44"/>
      <c r="B19" s="8" t="s">
        <v>264</v>
      </c>
      <c r="C19" s="66">
        <v>2000</v>
      </c>
    </row>
    <row r="20" spans="1:3" ht="19.5">
      <c r="A20" s="97" t="s">
        <v>699</v>
      </c>
      <c r="B20" s="108"/>
      <c r="C20" s="91">
        <v>1383</v>
      </c>
    </row>
    <row r="21" spans="1:3" ht="19.5">
      <c r="A21" s="97" t="s">
        <v>698</v>
      </c>
      <c r="B21" s="108"/>
      <c r="C21" s="91">
        <v>10000</v>
      </c>
    </row>
    <row r="22" spans="1:3" ht="19.5">
      <c r="A22" s="97" t="s">
        <v>494</v>
      </c>
      <c r="B22" s="108"/>
      <c r="C22" s="91">
        <f>SUM(C23:C26)</f>
        <v>6917</v>
      </c>
    </row>
    <row r="23" spans="1:3" ht="19.5">
      <c r="A23" s="97"/>
      <c r="B23" s="8" t="s">
        <v>700</v>
      </c>
      <c r="C23" s="66">
        <v>250</v>
      </c>
    </row>
    <row r="24" spans="1:3" ht="19.5">
      <c r="A24" s="97"/>
      <c r="B24" s="8" t="s">
        <v>496</v>
      </c>
      <c r="C24" s="66">
        <v>1227.2</v>
      </c>
    </row>
    <row r="25" spans="1:9" ht="19.5">
      <c r="A25" s="97"/>
      <c r="B25" s="8" t="s">
        <v>495</v>
      </c>
      <c r="C25" s="66"/>
      <c r="G25" s="94"/>
      <c r="H25" s="94"/>
      <c r="I25" s="94"/>
    </row>
    <row r="26" spans="1:9" ht="19.5">
      <c r="A26" s="97"/>
      <c r="B26" s="8" t="s">
        <v>435</v>
      </c>
      <c r="C26" s="66">
        <v>5439.8</v>
      </c>
      <c r="G26" s="94"/>
      <c r="H26" s="94"/>
      <c r="I26" s="94"/>
    </row>
    <row r="27" spans="1:9" ht="19.5">
      <c r="A27" s="97" t="s">
        <v>148</v>
      </c>
      <c r="B27" s="97"/>
      <c r="C27" s="91">
        <f>SUM(C28:C31)</f>
        <v>5559</v>
      </c>
      <c r="G27" s="94"/>
      <c r="H27" s="94"/>
      <c r="I27" s="94"/>
    </row>
    <row r="28" spans="1:9" ht="19.5">
      <c r="A28" s="97"/>
      <c r="B28" s="119" t="s">
        <v>416</v>
      </c>
      <c r="C28" s="66">
        <v>5559</v>
      </c>
      <c r="G28" s="94"/>
      <c r="H28" s="94"/>
      <c r="I28" s="94"/>
    </row>
    <row r="29" spans="1:9" ht="19.5">
      <c r="A29" s="97"/>
      <c r="B29" s="119" t="s">
        <v>542</v>
      </c>
      <c r="C29" s="66">
        <v>0</v>
      </c>
      <c r="G29" s="94"/>
      <c r="H29" s="94"/>
      <c r="I29" s="94"/>
    </row>
    <row r="30" spans="1:9" ht="19.5">
      <c r="A30" s="97"/>
      <c r="B30" s="119" t="s">
        <v>541</v>
      </c>
      <c r="C30" s="66">
        <v>0</v>
      </c>
      <c r="G30" s="94"/>
      <c r="H30" s="94"/>
      <c r="I30" s="94"/>
    </row>
    <row r="31" spans="1:9" ht="19.5">
      <c r="A31" s="97"/>
      <c r="B31" s="119" t="s">
        <v>534</v>
      </c>
      <c r="C31" s="66">
        <v>0</v>
      </c>
      <c r="G31" s="94"/>
      <c r="H31" s="94"/>
      <c r="I31" s="94"/>
    </row>
    <row r="32" spans="1:9" ht="19.5">
      <c r="A32" s="97" t="s">
        <v>291</v>
      </c>
      <c r="B32" s="97"/>
      <c r="C32" s="91">
        <f>SUM(C33:C35)</f>
        <v>37448</v>
      </c>
      <c r="G32" s="94"/>
      <c r="H32" s="94"/>
      <c r="I32" s="94"/>
    </row>
    <row r="33" spans="1:9" ht="19.5">
      <c r="A33" s="97"/>
      <c r="B33" s="8" t="s">
        <v>440</v>
      </c>
      <c r="C33" s="66">
        <v>0</v>
      </c>
      <c r="G33" s="94"/>
      <c r="H33" s="94"/>
      <c r="I33" s="94"/>
    </row>
    <row r="34" spans="1:9" ht="19.5">
      <c r="A34" s="97"/>
      <c r="B34" s="8" t="s">
        <v>261</v>
      </c>
      <c r="C34" s="66">
        <v>29400.29</v>
      </c>
      <c r="G34" s="94"/>
      <c r="H34" s="94"/>
      <c r="I34" s="94"/>
    </row>
    <row r="35" spans="1:9" ht="19.5">
      <c r="A35" s="97"/>
      <c r="B35" s="8" t="s">
        <v>477</v>
      </c>
      <c r="C35" s="66">
        <v>8047.71</v>
      </c>
      <c r="G35" s="94"/>
      <c r="H35" s="94"/>
      <c r="I35" s="94"/>
    </row>
    <row r="36" spans="1:9" ht="19.5">
      <c r="A36" s="97" t="s">
        <v>635</v>
      </c>
      <c r="B36" s="97"/>
      <c r="C36" s="91">
        <f>SUM(C37:C38)</f>
        <v>213914.86</v>
      </c>
      <c r="G36" s="94"/>
      <c r="H36" s="94"/>
      <c r="I36" s="94"/>
    </row>
    <row r="37" spans="1:9" ht="19.5">
      <c r="A37" s="97"/>
      <c r="B37" s="8" t="s">
        <v>701</v>
      </c>
      <c r="C37" s="66">
        <v>68444.86</v>
      </c>
      <c r="G37" s="94"/>
      <c r="H37" s="94"/>
      <c r="I37" s="94"/>
    </row>
    <row r="38" spans="1:9" ht="19.5">
      <c r="A38" s="97"/>
      <c r="B38" s="8" t="s">
        <v>702</v>
      </c>
      <c r="C38" s="66">
        <v>145470</v>
      </c>
      <c r="G38" s="94"/>
      <c r="H38" s="94"/>
      <c r="I38" s="94"/>
    </row>
    <row r="39" spans="1:9" ht="19.5">
      <c r="A39" s="97" t="s">
        <v>150</v>
      </c>
      <c r="B39" s="108"/>
      <c r="C39" s="91">
        <v>7306.5</v>
      </c>
      <c r="G39" s="94"/>
      <c r="H39" s="94"/>
      <c r="I39" s="94"/>
    </row>
    <row r="40" spans="1:9" ht="19.5">
      <c r="A40" s="97" t="s">
        <v>338</v>
      </c>
      <c r="B40" s="108"/>
      <c r="C40" s="91">
        <f>SUM(C41:C42)</f>
        <v>162650.72999999998</v>
      </c>
      <c r="G40" s="94"/>
      <c r="H40" s="94"/>
      <c r="I40" s="94"/>
    </row>
    <row r="41" spans="1:9" ht="19.5">
      <c r="A41" s="97"/>
      <c r="B41" s="8" t="s">
        <v>703</v>
      </c>
      <c r="C41" s="66">
        <v>69593.15</v>
      </c>
      <c r="G41" s="94"/>
      <c r="H41" s="94"/>
      <c r="I41" s="94"/>
    </row>
    <row r="42" spans="1:9" ht="19.5">
      <c r="A42" s="97"/>
      <c r="B42" s="8" t="s">
        <v>704</v>
      </c>
      <c r="C42" s="66">
        <v>93057.58</v>
      </c>
      <c r="G42" s="94"/>
      <c r="H42" s="94"/>
      <c r="I42" s="94"/>
    </row>
    <row r="43" spans="1:9" ht="19.5">
      <c r="A43" s="97" t="s">
        <v>470</v>
      </c>
      <c r="B43" s="108"/>
      <c r="C43" s="91">
        <v>30905.14</v>
      </c>
      <c r="G43" s="94"/>
      <c r="H43" s="94"/>
      <c r="I43" s="94"/>
    </row>
    <row r="44" spans="1:3" ht="19.5">
      <c r="A44" s="97" t="s">
        <v>153</v>
      </c>
      <c r="B44" s="108"/>
      <c r="C44" s="91">
        <f>SUM(C45:C52)</f>
        <v>65390.81</v>
      </c>
    </row>
    <row r="45" spans="1:3" ht="19.5">
      <c r="A45" s="97"/>
      <c r="B45" s="8" t="s">
        <v>264</v>
      </c>
      <c r="C45" s="66">
        <v>14287</v>
      </c>
    </row>
    <row r="46" spans="1:3" ht="19.5">
      <c r="A46" s="97"/>
      <c r="B46" s="8" t="s">
        <v>497</v>
      </c>
      <c r="C46" s="66">
        <v>0</v>
      </c>
    </row>
    <row r="47" spans="1:3" ht="19.5">
      <c r="A47" s="97"/>
      <c r="B47" s="8" t="s">
        <v>487</v>
      </c>
      <c r="C47" s="66">
        <v>1642.81</v>
      </c>
    </row>
    <row r="48" spans="1:3" ht="19.5">
      <c r="A48" s="97"/>
      <c r="B48" s="8" t="s">
        <v>443</v>
      </c>
      <c r="C48" s="66">
        <v>4595</v>
      </c>
    </row>
    <row r="49" spans="1:3" ht="19.5">
      <c r="A49" s="97"/>
      <c r="B49" s="8" t="s">
        <v>478</v>
      </c>
      <c r="C49" s="66">
        <v>0</v>
      </c>
    </row>
    <row r="50" spans="1:3" ht="19.5">
      <c r="A50" s="97"/>
      <c r="B50" s="8" t="s">
        <v>627</v>
      </c>
      <c r="C50" s="66">
        <v>41052</v>
      </c>
    </row>
    <row r="51" spans="1:3" ht="19.5">
      <c r="A51" s="97"/>
      <c r="B51" s="8" t="s">
        <v>477</v>
      </c>
      <c r="C51" s="66">
        <v>3506</v>
      </c>
    </row>
    <row r="52" spans="1:3" ht="19.5">
      <c r="A52" s="97"/>
      <c r="B52" s="8" t="s">
        <v>633</v>
      </c>
      <c r="C52" s="66">
        <v>308</v>
      </c>
    </row>
    <row r="53" spans="1:9" ht="19.5">
      <c r="A53" s="97" t="s">
        <v>705</v>
      </c>
      <c r="B53" s="108"/>
      <c r="C53" s="91">
        <v>4000</v>
      </c>
      <c r="G53" s="94"/>
      <c r="H53" s="94"/>
      <c r="I53" s="94"/>
    </row>
    <row r="54" spans="1:9" ht="19.5">
      <c r="A54" s="97" t="s">
        <v>706</v>
      </c>
      <c r="B54" s="108"/>
      <c r="C54" s="91">
        <v>2000</v>
      </c>
      <c r="G54" s="94"/>
      <c r="H54" s="94"/>
      <c r="I54" s="94"/>
    </row>
    <row r="55" spans="1:3" ht="19.5">
      <c r="A55" s="97" t="s">
        <v>313</v>
      </c>
      <c r="B55" s="108"/>
      <c r="C55" s="91">
        <f>SUM(C56:C62)</f>
        <v>193059.19</v>
      </c>
    </row>
    <row r="56" spans="1:3" ht="19.5">
      <c r="A56" s="97"/>
      <c r="B56" s="8" t="s">
        <v>709</v>
      </c>
      <c r="C56" s="106">
        <v>125064.25</v>
      </c>
    </row>
    <row r="57" spans="1:3" ht="18.75">
      <c r="A57" s="44"/>
      <c r="B57" s="8" t="s">
        <v>316</v>
      </c>
      <c r="C57" s="106">
        <v>28142.24</v>
      </c>
    </row>
    <row r="58" spans="1:3" ht="18.75">
      <c r="A58" s="44"/>
      <c r="B58" s="8" t="s">
        <v>317</v>
      </c>
      <c r="C58" s="106">
        <v>28337.45</v>
      </c>
    </row>
    <row r="59" spans="1:3" ht="18.75">
      <c r="A59" s="44"/>
      <c r="B59" s="8" t="s">
        <v>544</v>
      </c>
      <c r="C59" s="106">
        <v>2223.4</v>
      </c>
    </row>
    <row r="60" spans="1:3" ht="18.75">
      <c r="A60" s="44"/>
      <c r="B60" s="8" t="s">
        <v>708</v>
      </c>
      <c r="C60" s="106">
        <v>7654.72</v>
      </c>
    </row>
    <row r="61" spans="1:3" ht="18.75">
      <c r="A61" s="44"/>
      <c r="B61" s="8" t="s">
        <v>707</v>
      </c>
      <c r="C61" s="106">
        <v>1637.13</v>
      </c>
    </row>
    <row r="62" spans="1:3" ht="18.75">
      <c r="A62" s="44"/>
      <c r="B62" s="8" t="s">
        <v>447</v>
      </c>
      <c r="C62" s="106">
        <v>0</v>
      </c>
    </row>
    <row r="63" spans="1:5" ht="19.5">
      <c r="A63" s="97" t="s">
        <v>187</v>
      </c>
      <c r="B63" s="108"/>
      <c r="C63" s="91">
        <v>311163</v>
      </c>
      <c r="E63" s="50"/>
    </row>
    <row r="64" spans="1:5" ht="19.5">
      <c r="A64" s="97" t="s">
        <v>474</v>
      </c>
      <c r="B64" s="108"/>
      <c r="C64" s="91">
        <v>18813.19</v>
      </c>
      <c r="E64" s="50"/>
    </row>
    <row r="65" spans="1:3" ht="19.5">
      <c r="A65" s="97" t="s">
        <v>324</v>
      </c>
      <c r="B65" s="108"/>
      <c r="C65" s="91">
        <f>SUM(C66:C81)</f>
        <v>514904.62</v>
      </c>
    </row>
    <row r="66" spans="1:3" ht="19.5">
      <c r="A66" s="97"/>
      <c r="B66" s="8" t="s">
        <v>482</v>
      </c>
      <c r="C66" s="106">
        <v>0</v>
      </c>
    </row>
    <row r="67" spans="1:3" ht="19.5">
      <c r="A67" s="97"/>
      <c r="B67" s="8" t="s">
        <v>264</v>
      </c>
      <c r="C67" s="106">
        <v>85700</v>
      </c>
    </row>
    <row r="68" spans="1:3" ht="19.5">
      <c r="A68" s="97"/>
      <c r="B68" s="8" t="s">
        <v>710</v>
      </c>
      <c r="C68" s="106">
        <v>25940</v>
      </c>
    </row>
    <row r="69" spans="1:3" ht="19.5">
      <c r="A69" s="97"/>
      <c r="B69" s="8" t="s">
        <v>631</v>
      </c>
      <c r="C69" s="106">
        <v>0</v>
      </c>
    </row>
    <row r="70" spans="1:5" ht="18.75">
      <c r="A70" s="44"/>
      <c r="B70" s="8" t="s">
        <v>325</v>
      </c>
      <c r="C70" s="106">
        <v>27775.82</v>
      </c>
      <c r="D70" s="50"/>
      <c r="E70" s="50"/>
    </row>
    <row r="71" spans="1:5" ht="18.75">
      <c r="A71" s="44"/>
      <c r="B71" s="8" t="s">
        <v>328</v>
      </c>
      <c r="C71" s="106">
        <v>7232.64</v>
      </c>
      <c r="D71" s="50"/>
      <c r="E71" s="50"/>
    </row>
    <row r="72" spans="1:9" ht="18.75">
      <c r="A72" s="44"/>
      <c r="B72" s="8" t="s">
        <v>392</v>
      </c>
      <c r="C72" s="106">
        <v>8011.53</v>
      </c>
      <c r="D72" s="50"/>
      <c r="E72" s="50"/>
      <c r="I72" s="71"/>
    </row>
    <row r="73" spans="1:5" ht="18.75">
      <c r="A73" s="44"/>
      <c r="B73" s="8" t="s">
        <v>285</v>
      </c>
      <c r="C73" s="106">
        <v>610</v>
      </c>
      <c r="D73" s="50"/>
      <c r="E73" s="50"/>
    </row>
    <row r="74" spans="1:5" ht="18.75">
      <c r="A74" s="44"/>
      <c r="B74" s="8" t="s">
        <v>455</v>
      </c>
      <c r="C74" s="106"/>
      <c r="D74" s="50"/>
      <c r="E74" s="50"/>
    </row>
    <row r="75" spans="1:5" ht="18.75">
      <c r="A75" s="44"/>
      <c r="B75" s="8" t="s">
        <v>332</v>
      </c>
      <c r="C75" s="106">
        <v>4331.2</v>
      </c>
      <c r="D75" s="50"/>
      <c r="E75" s="50"/>
    </row>
    <row r="76" spans="1:5" ht="18.75">
      <c r="A76" s="44"/>
      <c r="B76" s="8" t="s">
        <v>454</v>
      </c>
      <c r="C76" s="106">
        <v>13486</v>
      </c>
      <c r="D76" s="50"/>
      <c r="E76" s="50"/>
    </row>
    <row r="77" spans="1:5" ht="18.75">
      <c r="A77" s="44"/>
      <c r="B77" s="8" t="s">
        <v>711</v>
      </c>
      <c r="C77" s="106">
        <v>39794.43</v>
      </c>
      <c r="D77" s="50"/>
      <c r="E77" s="50"/>
    </row>
    <row r="78" spans="1:5" ht="18.75">
      <c r="A78" s="44"/>
      <c r="B78" s="8" t="s">
        <v>434</v>
      </c>
      <c r="C78" s="106">
        <v>8237</v>
      </c>
      <c r="D78" s="50"/>
      <c r="E78" s="50"/>
    </row>
    <row r="79" spans="1:5" ht="18.75">
      <c r="A79" s="44"/>
      <c r="B79" s="10" t="s">
        <v>334</v>
      </c>
      <c r="C79" s="106">
        <v>38806</v>
      </c>
      <c r="D79" s="50"/>
      <c r="E79" s="50"/>
    </row>
    <row r="80" spans="1:5" ht="18.75">
      <c r="A80" s="44"/>
      <c r="B80" s="10" t="s">
        <v>481</v>
      </c>
      <c r="C80" s="106">
        <v>0</v>
      </c>
      <c r="D80" s="50"/>
      <c r="E80" s="50"/>
    </row>
    <row r="81" spans="1:5" ht="18.75">
      <c r="A81" s="44"/>
      <c r="B81" s="10" t="s">
        <v>335</v>
      </c>
      <c r="C81" s="106">
        <v>254980</v>
      </c>
      <c r="D81" s="50"/>
      <c r="E81" s="50"/>
    </row>
    <row r="82" spans="1:4" ht="19.5">
      <c r="A82" s="97" t="s">
        <v>24</v>
      </c>
      <c r="B82" s="108"/>
      <c r="C82" s="91">
        <f>SUM(C2+C3+C7+C13+C16+C17+C20+C21+C22+C27+C32+C36+C39+C40+C43+C44+C53+C54+C55+C63+C64+C65)</f>
        <v>2380713.3099999996</v>
      </c>
      <c r="D82" s="71"/>
    </row>
    <row r="83" spans="1:4" ht="19.5">
      <c r="A83" s="92"/>
      <c r="B83" s="151"/>
      <c r="C83" s="150"/>
      <c r="D83" s="71"/>
    </row>
    <row r="84" spans="2:6" ht="48" customHeight="1">
      <c r="B84" s="50"/>
      <c r="C84" s="65"/>
      <c r="E84" s="50"/>
      <c r="F84" s="71"/>
    </row>
    <row r="85" spans="1:5" ht="28.5" customHeight="1">
      <c r="A85" s="44"/>
      <c r="B85" s="110" t="s">
        <v>342</v>
      </c>
      <c r="C85" s="109" t="s">
        <v>165</v>
      </c>
      <c r="E85" s="50"/>
    </row>
    <row r="86" spans="1:5" ht="28.5" customHeight="1">
      <c r="A86" s="97" t="s">
        <v>343</v>
      </c>
      <c r="B86" s="108"/>
      <c r="C86" s="91">
        <f>SUM(E96)</f>
        <v>1788194.2</v>
      </c>
      <c r="E86" s="50">
        <v>367746.41</v>
      </c>
    </row>
    <row r="87" spans="1:5" ht="28.5" customHeight="1">
      <c r="A87" s="97" t="s">
        <v>381</v>
      </c>
      <c r="B87" s="108"/>
      <c r="C87" s="91">
        <v>67956</v>
      </c>
      <c r="E87" s="50">
        <v>6046.76</v>
      </c>
    </row>
    <row r="88" spans="1:5" ht="28.5" customHeight="1">
      <c r="A88" s="97" t="s">
        <v>130</v>
      </c>
      <c r="B88" s="108"/>
      <c r="C88" s="91">
        <v>2200</v>
      </c>
      <c r="E88" s="50">
        <v>35704.64</v>
      </c>
    </row>
    <row r="89" spans="1:5" ht="28.5" customHeight="1">
      <c r="A89" s="97" t="s">
        <v>346</v>
      </c>
      <c r="B89" s="108"/>
      <c r="C89" s="91">
        <v>50</v>
      </c>
      <c r="E89" s="50">
        <v>276274.85</v>
      </c>
    </row>
    <row r="90" spans="1:5" ht="28.5" customHeight="1">
      <c r="A90" s="97" t="s">
        <v>712</v>
      </c>
      <c r="B90" s="108"/>
      <c r="C90" s="91">
        <v>171313.19</v>
      </c>
      <c r="E90" s="50">
        <v>254980</v>
      </c>
    </row>
    <row r="91" spans="1:5" ht="28.5" customHeight="1">
      <c r="A91" s="97" t="s">
        <v>136</v>
      </c>
      <c r="B91" s="108"/>
      <c r="C91" s="91">
        <v>68100</v>
      </c>
      <c r="E91" s="50">
        <v>758599.24</v>
      </c>
    </row>
    <row r="92" spans="1:5" ht="28.5" customHeight="1">
      <c r="A92" s="175" t="s">
        <v>660</v>
      </c>
      <c r="B92" s="176"/>
      <c r="C92" s="91">
        <v>127000</v>
      </c>
      <c r="E92" s="50">
        <v>10445.2</v>
      </c>
    </row>
    <row r="93" spans="1:5" ht="28.5" customHeight="1">
      <c r="A93" s="175" t="s">
        <v>132</v>
      </c>
      <c r="B93" s="177"/>
      <c r="C93" s="91">
        <v>2675</v>
      </c>
      <c r="E93" s="50">
        <v>2.83</v>
      </c>
    </row>
    <row r="94" spans="1:5" ht="28.5" customHeight="1">
      <c r="A94" s="97" t="s">
        <v>490</v>
      </c>
      <c r="B94" s="108"/>
      <c r="C94" s="91">
        <v>12182</v>
      </c>
      <c r="E94" s="50">
        <v>78394.27</v>
      </c>
    </row>
    <row r="95" spans="1:5" ht="28.5" customHeight="1">
      <c r="A95" s="97" t="s">
        <v>352</v>
      </c>
      <c r="B95" s="108"/>
      <c r="C95" s="91">
        <v>338220</v>
      </c>
      <c r="E95" s="50"/>
    </row>
    <row r="96" spans="1:5" ht="28.5" customHeight="1">
      <c r="A96" s="97" t="s">
        <v>131</v>
      </c>
      <c r="B96" s="108"/>
      <c r="C96" s="91">
        <v>46970</v>
      </c>
      <c r="E96" s="179">
        <f>SUM(E86:E95)</f>
        <v>1788194.2</v>
      </c>
    </row>
    <row r="97" spans="1:5" ht="28.5" customHeight="1">
      <c r="A97" s="97" t="s">
        <v>357</v>
      </c>
      <c r="B97" s="108"/>
      <c r="C97" s="91">
        <v>129069</v>
      </c>
      <c r="E97" s="50"/>
    </row>
    <row r="98" spans="1:3" ht="19.5">
      <c r="A98" s="97" t="s">
        <v>713</v>
      </c>
      <c r="B98" s="108"/>
      <c r="C98" s="91">
        <v>1740</v>
      </c>
    </row>
    <row r="99" spans="1:3" ht="19.5">
      <c r="A99" s="97" t="s">
        <v>484</v>
      </c>
      <c r="B99" s="108"/>
      <c r="C99" s="91">
        <v>21796</v>
      </c>
    </row>
    <row r="100" spans="1:3" ht="19.5">
      <c r="A100" s="97" t="s">
        <v>459</v>
      </c>
      <c r="B100" s="108"/>
      <c r="C100" s="91">
        <v>440.39</v>
      </c>
    </row>
    <row r="101" spans="1:3" ht="19.5">
      <c r="A101" s="97" t="s">
        <v>632</v>
      </c>
      <c r="B101" s="108"/>
      <c r="C101" s="91">
        <v>13801.11</v>
      </c>
    </row>
    <row r="102" spans="1:3" ht="19.5">
      <c r="A102" s="97" t="s">
        <v>24</v>
      </c>
      <c r="B102" s="108"/>
      <c r="C102" s="91">
        <f>SUM(C86:C101)</f>
        <v>2791706.8899999997</v>
      </c>
    </row>
    <row r="103" ht="12.75">
      <c r="H103" s="71"/>
    </row>
    <row r="104" ht="12.75">
      <c r="C104" s="7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7.7109375" style="2" customWidth="1"/>
    <col min="3" max="3" width="55.57421875" style="2" customWidth="1"/>
    <col min="4" max="4" width="14.8515625" style="2" customWidth="1"/>
    <col min="5" max="5" width="10.140625" style="2" bestFit="1" customWidth="1"/>
    <col min="6" max="6" width="10.00390625" style="2" bestFit="1" customWidth="1"/>
    <col min="7" max="16384" width="9.140625" style="2" customWidth="1"/>
  </cols>
  <sheetData>
    <row r="1" ht="19.5" thickBot="1">
      <c r="C1" s="41" t="s">
        <v>677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678</v>
      </c>
      <c r="D3" s="113">
        <v>348000</v>
      </c>
    </row>
    <row r="4" spans="1:13" ht="18.75">
      <c r="A4" s="58"/>
      <c r="B4" s="44">
        <v>1112</v>
      </c>
      <c r="C4" s="8" t="s">
        <v>128</v>
      </c>
      <c r="D4" s="106">
        <v>8500</v>
      </c>
      <c r="F4" s="71"/>
      <c r="H4" s="47"/>
      <c r="I4" s="47"/>
      <c r="J4" s="47"/>
      <c r="K4" s="47"/>
      <c r="L4" s="47"/>
      <c r="M4" s="47"/>
    </row>
    <row r="5" spans="1:13" ht="18.75">
      <c r="A5" s="58"/>
      <c r="B5" s="44">
        <v>1113</v>
      </c>
      <c r="C5" s="61" t="s">
        <v>128</v>
      </c>
      <c r="D5" s="106">
        <v>25000</v>
      </c>
      <c r="H5" s="130"/>
      <c r="I5" s="130"/>
      <c r="J5" s="131"/>
      <c r="K5" s="130"/>
      <c r="L5" s="130"/>
      <c r="M5" s="132"/>
    </row>
    <row r="6" spans="1:14" ht="18.75">
      <c r="A6" s="58"/>
      <c r="B6" s="44">
        <v>1121</v>
      </c>
      <c r="C6" s="61" t="s">
        <v>128</v>
      </c>
      <c r="D6" s="106">
        <v>272000</v>
      </c>
      <c r="F6" s="71"/>
      <c r="G6" s="47"/>
      <c r="H6" s="130"/>
      <c r="I6" s="130"/>
      <c r="J6" s="131"/>
      <c r="K6" s="130"/>
      <c r="L6" s="130"/>
      <c r="M6" s="132"/>
      <c r="N6" s="47"/>
    </row>
    <row r="7" spans="1:14" ht="18.75">
      <c r="A7" s="58"/>
      <c r="B7" s="44">
        <v>1122</v>
      </c>
      <c r="C7" s="61" t="s">
        <v>128</v>
      </c>
      <c r="D7" s="106">
        <v>100000</v>
      </c>
      <c r="F7" s="71"/>
      <c r="G7" s="47"/>
      <c r="H7" s="130"/>
      <c r="I7" s="130"/>
      <c r="J7" s="131"/>
      <c r="K7" s="130"/>
      <c r="L7" s="130"/>
      <c r="M7" s="132"/>
      <c r="N7" s="47"/>
    </row>
    <row r="8" spans="1:14" ht="18.75">
      <c r="A8" s="58"/>
      <c r="B8" s="44">
        <v>1211</v>
      </c>
      <c r="C8" s="61" t="s">
        <v>128</v>
      </c>
      <c r="D8" s="106">
        <v>670000</v>
      </c>
      <c r="G8" s="47"/>
      <c r="H8" s="130"/>
      <c r="I8" s="130"/>
      <c r="J8" s="131"/>
      <c r="K8" s="130"/>
      <c r="L8" s="130"/>
      <c r="M8" s="132"/>
      <c r="N8" s="47"/>
    </row>
    <row r="9" spans="1:14" ht="18.75">
      <c r="A9" s="58"/>
      <c r="B9" s="44">
        <v>1341</v>
      </c>
      <c r="C9" s="62" t="s">
        <v>130</v>
      </c>
      <c r="D9" s="106">
        <v>1500</v>
      </c>
      <c r="G9" s="47"/>
      <c r="H9" s="130"/>
      <c r="I9" s="130"/>
      <c r="J9" s="131"/>
      <c r="K9" s="130"/>
      <c r="L9" s="130"/>
      <c r="M9" s="132"/>
      <c r="N9" s="47"/>
    </row>
    <row r="10" spans="1:14" ht="18.75">
      <c r="A10" s="58"/>
      <c r="B10" s="44">
        <v>1340</v>
      </c>
      <c r="C10" s="62" t="s">
        <v>135</v>
      </c>
      <c r="D10" s="106">
        <v>65000</v>
      </c>
      <c r="G10" s="47"/>
      <c r="H10" s="130"/>
      <c r="I10" s="130"/>
      <c r="J10" s="131"/>
      <c r="K10" s="130"/>
      <c r="L10" s="130"/>
      <c r="M10" s="132"/>
      <c r="N10" s="47"/>
    </row>
    <row r="11" spans="1:14" ht="18.75">
      <c r="A11" s="58"/>
      <c r="B11" s="44">
        <v>1381</v>
      </c>
      <c r="C11" s="61" t="s">
        <v>128</v>
      </c>
      <c r="D11" s="106">
        <v>4250</v>
      </c>
      <c r="G11" s="47"/>
      <c r="H11" s="130"/>
      <c r="I11" s="130"/>
      <c r="J11" s="131"/>
      <c r="K11" s="130"/>
      <c r="L11" s="130"/>
      <c r="M11" s="132"/>
      <c r="N11" s="47"/>
    </row>
    <row r="12" spans="1:14" ht="18.75">
      <c r="A12" s="58"/>
      <c r="B12" s="44">
        <v>1511</v>
      </c>
      <c r="C12" s="61" t="s">
        <v>129</v>
      </c>
      <c r="D12" s="106">
        <v>75000</v>
      </c>
      <c r="G12" s="47"/>
      <c r="H12" s="202"/>
      <c r="I12" s="203"/>
      <c r="J12" s="203"/>
      <c r="K12" s="203"/>
      <c r="L12" s="203"/>
      <c r="M12" s="203"/>
      <c r="N12" s="47"/>
    </row>
    <row r="13" spans="1:14" ht="18.75">
      <c r="A13" s="58"/>
      <c r="B13" s="44">
        <v>4112</v>
      </c>
      <c r="C13" s="62" t="s">
        <v>679</v>
      </c>
      <c r="D13" s="106">
        <v>70800</v>
      </c>
      <c r="G13" s="47"/>
      <c r="H13" s="130"/>
      <c r="I13" s="130"/>
      <c r="J13" s="131"/>
      <c r="K13" s="130"/>
      <c r="L13" s="130"/>
      <c r="M13" s="132"/>
      <c r="N13" s="47"/>
    </row>
    <row r="14" spans="1:14" ht="18.75">
      <c r="A14" s="58">
        <v>1012</v>
      </c>
      <c r="B14" s="44">
        <v>2131</v>
      </c>
      <c r="C14" s="62" t="s">
        <v>132</v>
      </c>
      <c r="D14" s="106">
        <v>72000</v>
      </c>
      <c r="G14" s="47"/>
      <c r="H14" s="130"/>
      <c r="I14" s="130"/>
      <c r="J14" s="131"/>
      <c r="K14" s="130"/>
      <c r="L14" s="130"/>
      <c r="M14" s="132"/>
      <c r="N14" s="47"/>
    </row>
    <row r="15" spans="1:14" ht="18.75">
      <c r="A15" s="58">
        <v>1031</v>
      </c>
      <c r="B15" s="44">
        <v>2111</v>
      </c>
      <c r="C15" s="62" t="s">
        <v>139</v>
      </c>
      <c r="D15" s="106">
        <v>5000</v>
      </c>
      <c r="G15" s="47"/>
      <c r="H15" s="130"/>
      <c r="I15" s="130"/>
      <c r="J15" s="131"/>
      <c r="K15" s="130"/>
      <c r="L15" s="130"/>
      <c r="M15" s="132"/>
      <c r="N15" s="47"/>
    </row>
    <row r="16" spans="1:14" ht="18.75">
      <c r="A16" s="58">
        <v>1032</v>
      </c>
      <c r="B16" s="44">
        <v>2131</v>
      </c>
      <c r="C16" s="62" t="s">
        <v>133</v>
      </c>
      <c r="D16" s="106">
        <v>200000</v>
      </c>
      <c r="G16" s="47"/>
      <c r="H16" s="130"/>
      <c r="I16" s="130"/>
      <c r="J16" s="131"/>
      <c r="K16" s="130"/>
      <c r="L16" s="130"/>
      <c r="M16" s="130"/>
      <c r="N16" s="47"/>
    </row>
    <row r="17" spans="1:14" ht="18.75">
      <c r="A17" s="58">
        <v>2310</v>
      </c>
      <c r="B17" s="44">
        <v>2111</v>
      </c>
      <c r="C17" s="62" t="s">
        <v>131</v>
      </c>
      <c r="D17" s="106">
        <v>50000</v>
      </c>
      <c r="G17" s="47"/>
      <c r="H17" s="204"/>
      <c r="I17" s="205"/>
      <c r="J17" s="131"/>
      <c r="K17" s="132"/>
      <c r="L17" s="132"/>
      <c r="M17" s="132"/>
      <c r="N17" s="47"/>
    </row>
    <row r="18" spans="1:14" ht="18.75">
      <c r="A18" s="58">
        <v>3612</v>
      </c>
      <c r="B18" s="44">
        <v>2132</v>
      </c>
      <c r="C18" s="62" t="s">
        <v>134</v>
      </c>
      <c r="D18" s="106">
        <v>120500</v>
      </c>
      <c r="G18" s="47"/>
      <c r="H18" s="47"/>
      <c r="I18" s="47"/>
      <c r="J18" s="47"/>
      <c r="K18" s="47"/>
      <c r="L18" s="47"/>
      <c r="M18" s="47"/>
      <c r="N18" s="47"/>
    </row>
    <row r="19" spans="1:14" ht="18.75">
      <c r="A19" s="58">
        <v>3723</v>
      </c>
      <c r="B19" s="44">
        <v>2324</v>
      </c>
      <c r="C19" s="62" t="s">
        <v>680</v>
      </c>
      <c r="D19" s="106">
        <v>20000</v>
      </c>
      <c r="G19" s="47"/>
      <c r="H19" s="47"/>
      <c r="I19" s="47"/>
      <c r="J19" s="47"/>
      <c r="K19" s="47"/>
      <c r="L19" s="47"/>
      <c r="M19" s="47"/>
      <c r="N19" s="47"/>
    </row>
    <row r="20" spans="1:14" ht="18.75">
      <c r="A20" s="58">
        <v>6171</v>
      </c>
      <c r="B20" s="44">
        <v>2141</v>
      </c>
      <c r="C20" s="62" t="s">
        <v>138</v>
      </c>
      <c r="D20" s="106">
        <v>300</v>
      </c>
      <c r="G20" s="47"/>
      <c r="H20" s="47"/>
      <c r="I20" s="47"/>
      <c r="J20" s="47"/>
      <c r="K20" s="47"/>
      <c r="L20" s="47"/>
      <c r="M20" s="47"/>
      <c r="N20" s="47"/>
    </row>
    <row r="21" spans="1:14" ht="18.75">
      <c r="A21" s="58"/>
      <c r="B21" s="44"/>
      <c r="C21" s="62" t="s">
        <v>24</v>
      </c>
      <c r="D21" s="106">
        <f>SUM(D3:D20)</f>
        <v>2107850</v>
      </c>
      <c r="G21" s="47"/>
      <c r="H21" s="47"/>
      <c r="I21" s="47"/>
      <c r="J21" s="47"/>
      <c r="K21" s="47"/>
      <c r="L21" s="47"/>
      <c r="M21" s="47"/>
      <c r="N21" s="47"/>
    </row>
    <row r="22" spans="1:4" s="47" customFormat="1" ht="19.5" thickBot="1">
      <c r="A22" s="76"/>
      <c r="B22" s="77"/>
      <c r="C22" s="41"/>
      <c r="D22" s="114"/>
    </row>
    <row r="23" spans="1:14" ht="19.5" thickBot="1">
      <c r="A23" s="79" t="s">
        <v>127</v>
      </c>
      <c r="B23" s="80" t="s">
        <v>166</v>
      </c>
      <c r="C23" s="60" t="s">
        <v>26</v>
      </c>
      <c r="D23" s="115" t="s">
        <v>165</v>
      </c>
      <c r="G23" s="47"/>
      <c r="H23" s="130"/>
      <c r="I23" s="131"/>
      <c r="J23" s="130"/>
      <c r="K23" s="130"/>
      <c r="L23" s="132"/>
      <c r="M23" s="47"/>
      <c r="N23" s="47"/>
    </row>
    <row r="24" spans="1:13" ht="18.75">
      <c r="A24" s="57">
        <v>1031</v>
      </c>
      <c r="B24" s="43">
        <v>5169</v>
      </c>
      <c r="C24" s="61" t="s">
        <v>139</v>
      </c>
      <c r="D24" s="113">
        <v>20000</v>
      </c>
      <c r="E24" s="49"/>
      <c r="H24" s="130"/>
      <c r="I24" s="131"/>
      <c r="J24" s="130"/>
      <c r="K24" s="130"/>
      <c r="L24" s="132"/>
      <c r="M24" s="47"/>
    </row>
    <row r="25" spans="1:13" ht="18.75">
      <c r="A25" s="58">
        <v>2212</v>
      </c>
      <c r="B25" s="44">
        <v>5169</v>
      </c>
      <c r="C25" s="61" t="s">
        <v>140</v>
      </c>
      <c r="D25" s="106">
        <v>30000</v>
      </c>
      <c r="E25" s="49"/>
      <c r="H25" s="130"/>
      <c r="I25" s="131"/>
      <c r="J25" s="130"/>
      <c r="K25" s="130"/>
      <c r="L25" s="132"/>
      <c r="M25" s="47"/>
    </row>
    <row r="26" spans="1:13" ht="18.75">
      <c r="A26" s="58"/>
      <c r="B26" s="44">
        <v>5171</v>
      </c>
      <c r="C26" s="61" t="s">
        <v>598</v>
      </c>
      <c r="D26" s="106">
        <v>100000</v>
      </c>
      <c r="E26" s="49"/>
      <c r="H26" s="130"/>
      <c r="I26" s="131"/>
      <c r="J26" s="130"/>
      <c r="K26" s="130"/>
      <c r="L26" s="132"/>
      <c r="M26" s="47"/>
    </row>
    <row r="27" spans="1:13" ht="18.75">
      <c r="A27" s="58"/>
      <c r="B27" s="44">
        <v>6121</v>
      </c>
      <c r="C27" s="61" t="s">
        <v>647</v>
      </c>
      <c r="D27" s="106">
        <v>580000</v>
      </c>
      <c r="E27" s="49"/>
      <c r="H27" s="130"/>
      <c r="I27" s="131"/>
      <c r="J27" s="130"/>
      <c r="K27" s="130"/>
      <c r="L27" s="132"/>
      <c r="M27" s="47"/>
    </row>
    <row r="28" spans="1:13" ht="18.75">
      <c r="A28" s="58">
        <v>2310</v>
      </c>
      <c r="B28" s="44">
        <v>5154</v>
      </c>
      <c r="C28" s="62" t="s">
        <v>163</v>
      </c>
      <c r="D28" s="106">
        <v>35000</v>
      </c>
      <c r="H28" s="130"/>
      <c r="I28" s="131"/>
      <c r="J28" s="130"/>
      <c r="K28" s="130"/>
      <c r="L28" s="132"/>
      <c r="M28" s="47"/>
    </row>
    <row r="29" spans="1:13" ht="18.75">
      <c r="A29" s="58"/>
      <c r="B29" s="44">
        <v>5164</v>
      </c>
      <c r="C29" s="62" t="s">
        <v>164</v>
      </c>
      <c r="D29" s="106">
        <v>100</v>
      </c>
      <c r="H29" s="130"/>
      <c r="I29" s="131"/>
      <c r="J29" s="130"/>
      <c r="K29" s="130"/>
      <c r="L29" s="132"/>
      <c r="M29" s="47"/>
    </row>
    <row r="30" spans="1:13" ht="18.75">
      <c r="A30" s="58"/>
      <c r="B30" s="44">
        <v>5169</v>
      </c>
      <c r="C30" s="62" t="s">
        <v>599</v>
      </c>
      <c r="D30" s="106">
        <v>60000</v>
      </c>
      <c r="H30" s="130"/>
      <c r="I30" s="131"/>
      <c r="J30" s="130"/>
      <c r="K30" s="130"/>
      <c r="L30" s="132"/>
      <c r="M30" s="47"/>
    </row>
    <row r="31" spans="1:13" ht="18.75">
      <c r="A31" s="58"/>
      <c r="B31" s="44">
        <v>5021</v>
      </c>
      <c r="C31" s="62" t="s">
        <v>501</v>
      </c>
      <c r="D31" s="106">
        <v>14500</v>
      </c>
      <c r="H31" s="130"/>
      <c r="I31" s="131"/>
      <c r="J31" s="130"/>
      <c r="K31" s="130"/>
      <c r="L31" s="132"/>
      <c r="M31" s="47"/>
    </row>
    <row r="32" spans="1:13" ht="18.75">
      <c r="A32" s="58"/>
      <c r="B32" s="44">
        <v>5171</v>
      </c>
      <c r="C32" s="62" t="s">
        <v>168</v>
      </c>
      <c r="D32" s="106">
        <v>60000</v>
      </c>
      <c r="H32" s="130"/>
      <c r="I32" s="131"/>
      <c r="J32" s="130"/>
      <c r="K32" s="130"/>
      <c r="L32" s="132"/>
      <c r="M32" s="47"/>
    </row>
    <row r="33" spans="1:13" ht="18.75">
      <c r="A33" s="58"/>
      <c r="B33" s="44">
        <v>5139</v>
      </c>
      <c r="C33" s="62" t="s">
        <v>587</v>
      </c>
      <c r="D33" s="106">
        <v>10000</v>
      </c>
      <c r="H33" s="47"/>
      <c r="I33" s="47"/>
      <c r="J33" s="47"/>
      <c r="K33" s="47"/>
      <c r="L33" s="47"/>
      <c r="M33" s="47"/>
    </row>
    <row r="34" spans="1:13" ht="18.75">
      <c r="A34" s="58"/>
      <c r="B34" s="44">
        <v>6121</v>
      </c>
      <c r="C34" s="62" t="s">
        <v>686</v>
      </c>
      <c r="D34" s="106">
        <v>130000</v>
      </c>
      <c r="H34" s="47"/>
      <c r="I34" s="47"/>
      <c r="J34" s="47"/>
      <c r="K34" s="47"/>
      <c r="L34" s="47"/>
      <c r="M34" s="47"/>
    </row>
    <row r="35" spans="1:13" ht="18.75">
      <c r="A35" s="58">
        <v>2321</v>
      </c>
      <c r="B35" s="44">
        <v>5169</v>
      </c>
      <c r="C35" s="62" t="s">
        <v>687</v>
      </c>
      <c r="D35" s="106">
        <v>150000</v>
      </c>
      <c r="H35" s="47"/>
      <c r="I35" s="47"/>
      <c r="J35" s="47"/>
      <c r="K35" s="47"/>
      <c r="L35" s="47"/>
      <c r="M35" s="47"/>
    </row>
    <row r="36" spans="1:13" ht="18.75">
      <c r="A36" s="58"/>
      <c r="B36" s="44">
        <v>6121</v>
      </c>
      <c r="C36" s="62" t="s">
        <v>595</v>
      </c>
      <c r="D36" s="106">
        <v>150000</v>
      </c>
      <c r="H36" s="47"/>
      <c r="I36" s="47"/>
      <c r="J36" s="47"/>
      <c r="K36" s="47"/>
      <c r="L36" s="47"/>
      <c r="M36" s="47"/>
    </row>
    <row r="37" spans="1:4" ht="18.75">
      <c r="A37" s="58">
        <v>3314</v>
      </c>
      <c r="B37" s="44">
        <v>5021</v>
      </c>
      <c r="C37" s="62" t="s">
        <v>170</v>
      </c>
      <c r="D37" s="106">
        <v>8000</v>
      </c>
    </row>
    <row r="38" spans="1:4" ht="18.75">
      <c r="A38" s="58"/>
      <c r="B38" s="44">
        <v>5137</v>
      </c>
      <c r="C38" s="62" t="s">
        <v>398</v>
      </c>
      <c r="D38" s="106">
        <v>1000</v>
      </c>
    </row>
    <row r="39" spans="1:4" ht="18.75">
      <c r="A39" s="58">
        <v>3319</v>
      </c>
      <c r="B39" s="44">
        <v>5021</v>
      </c>
      <c r="C39" s="62" t="s">
        <v>213</v>
      </c>
      <c r="D39" s="106">
        <v>2000</v>
      </c>
    </row>
    <row r="40" spans="1:4" ht="18.75">
      <c r="A40" s="58">
        <v>3326</v>
      </c>
      <c r="B40" s="44">
        <v>5139</v>
      </c>
      <c r="C40" s="62" t="s">
        <v>172</v>
      </c>
      <c r="D40" s="106">
        <v>1500</v>
      </c>
    </row>
    <row r="41" spans="1:4" ht="18.75">
      <c r="A41" s="58"/>
      <c r="B41" s="44">
        <v>5171</v>
      </c>
      <c r="C41" s="62" t="s">
        <v>685</v>
      </c>
      <c r="D41" s="106">
        <v>100000</v>
      </c>
    </row>
    <row r="42" spans="1:4" ht="18.75">
      <c r="A42" s="58">
        <v>3412</v>
      </c>
      <c r="B42" s="44">
        <v>5171</v>
      </c>
      <c r="C42" s="62" t="s">
        <v>506</v>
      </c>
      <c r="D42" s="106">
        <v>15000</v>
      </c>
    </row>
    <row r="43" spans="1:4" ht="18.75">
      <c r="A43" s="58">
        <v>3429</v>
      </c>
      <c r="B43" s="44">
        <v>5139</v>
      </c>
      <c r="C43" s="62" t="s">
        <v>174</v>
      </c>
      <c r="D43" s="106">
        <v>5000</v>
      </c>
    </row>
    <row r="44" spans="1:12" ht="18.75">
      <c r="A44" s="58"/>
      <c r="B44" s="44">
        <v>5169</v>
      </c>
      <c r="C44" s="62" t="s">
        <v>502</v>
      </c>
      <c r="D44" s="106">
        <v>25000</v>
      </c>
      <c r="H44" s="47"/>
      <c r="I44" s="47"/>
      <c r="J44" s="47"/>
      <c r="K44" s="47"/>
      <c r="L44" s="47"/>
    </row>
    <row r="45" spans="1:4" ht="18.75">
      <c r="A45" s="58"/>
      <c r="B45" s="44">
        <v>5175</v>
      </c>
      <c r="C45" s="62" t="s">
        <v>175</v>
      </c>
      <c r="D45" s="106">
        <v>10000</v>
      </c>
    </row>
    <row r="46" spans="1:4" ht="18.75">
      <c r="A46" s="58">
        <v>3612</v>
      </c>
      <c r="B46" s="44">
        <v>5171</v>
      </c>
      <c r="C46" s="62" t="s">
        <v>148</v>
      </c>
      <c r="D46" s="106">
        <v>140000</v>
      </c>
    </row>
    <row r="47" spans="1:4" ht="18.75">
      <c r="A47" s="58">
        <v>3631</v>
      </c>
      <c r="B47" s="44">
        <v>5139</v>
      </c>
      <c r="C47" s="62" t="s">
        <v>588</v>
      </c>
      <c r="D47" s="106">
        <v>17000</v>
      </c>
    </row>
    <row r="48" spans="1:4" ht="18.75">
      <c r="A48" s="58"/>
      <c r="B48" s="44">
        <v>5154</v>
      </c>
      <c r="C48" s="62" t="s">
        <v>176</v>
      </c>
      <c r="D48" s="106">
        <v>20000</v>
      </c>
    </row>
    <row r="49" spans="1:4" ht="18.75">
      <c r="A49" s="58"/>
      <c r="B49" s="44">
        <v>5169</v>
      </c>
      <c r="C49" s="62" t="s">
        <v>600</v>
      </c>
      <c r="D49" s="106">
        <v>30000</v>
      </c>
    </row>
    <row r="50" spans="1:4" ht="18.75">
      <c r="A50" s="58">
        <v>3721</v>
      </c>
      <c r="B50" s="44">
        <v>5169</v>
      </c>
      <c r="C50" s="62" t="s">
        <v>150</v>
      </c>
      <c r="D50" s="106">
        <v>8000</v>
      </c>
    </row>
    <row r="51" spans="1:4" ht="18.75">
      <c r="A51" s="58">
        <v>3722</v>
      </c>
      <c r="B51" s="44">
        <v>5139</v>
      </c>
      <c r="C51" s="62" t="s">
        <v>589</v>
      </c>
      <c r="D51" s="106">
        <v>5000</v>
      </c>
    </row>
    <row r="52" spans="1:4" ht="18.75">
      <c r="A52" s="58"/>
      <c r="B52" s="44">
        <v>5169</v>
      </c>
      <c r="C52" s="62" t="s">
        <v>590</v>
      </c>
      <c r="D52" s="106">
        <v>100000</v>
      </c>
    </row>
    <row r="53" spans="1:4" ht="18.75">
      <c r="A53" s="58">
        <v>3723</v>
      </c>
      <c r="B53" s="44">
        <v>5169</v>
      </c>
      <c r="C53" s="62" t="s">
        <v>152</v>
      </c>
      <c r="D53" s="106">
        <v>30000</v>
      </c>
    </row>
    <row r="54" spans="1:4" ht="18.75">
      <c r="A54" s="58">
        <v>3745</v>
      </c>
      <c r="B54" s="44">
        <v>5021</v>
      </c>
      <c r="C54" s="62" t="s">
        <v>591</v>
      </c>
      <c r="D54" s="106">
        <v>20000</v>
      </c>
    </row>
    <row r="55" spans="1:4" ht="18.75">
      <c r="A55" s="58"/>
      <c r="B55" s="44">
        <v>5139</v>
      </c>
      <c r="C55" s="62" t="s">
        <v>648</v>
      </c>
      <c r="D55" s="106">
        <v>20000</v>
      </c>
    </row>
    <row r="56" spans="1:4" ht="18.75">
      <c r="A56" s="58"/>
      <c r="B56" s="44">
        <v>5156</v>
      </c>
      <c r="C56" s="62" t="s">
        <v>249</v>
      </c>
      <c r="D56" s="106">
        <v>6000</v>
      </c>
    </row>
    <row r="57" spans="1:4" ht="18.75">
      <c r="A57" s="58"/>
      <c r="B57" s="44">
        <v>5163</v>
      </c>
      <c r="C57" s="62" t="s">
        <v>681</v>
      </c>
      <c r="D57" s="106">
        <v>308</v>
      </c>
    </row>
    <row r="58" spans="1:4" ht="18.75">
      <c r="A58" s="58"/>
      <c r="B58" s="44">
        <v>5169</v>
      </c>
      <c r="C58" s="62" t="s">
        <v>179</v>
      </c>
      <c r="D58" s="106">
        <v>20000</v>
      </c>
    </row>
    <row r="59" spans="1:4" ht="18.75">
      <c r="A59" s="58"/>
      <c r="B59" s="44">
        <v>5171</v>
      </c>
      <c r="C59" s="62" t="s">
        <v>503</v>
      </c>
      <c r="D59" s="106">
        <v>5000</v>
      </c>
    </row>
    <row r="60" spans="1:4" ht="18.75">
      <c r="A60" s="58">
        <v>5512</v>
      </c>
      <c r="B60" s="44">
        <v>5137</v>
      </c>
      <c r="C60" s="62" t="s">
        <v>526</v>
      </c>
      <c r="D60" s="106">
        <v>6000</v>
      </c>
    </row>
    <row r="61" spans="1:4" ht="18.75">
      <c r="A61" s="58"/>
      <c r="B61" s="44">
        <v>5139</v>
      </c>
      <c r="C61" s="62" t="s">
        <v>180</v>
      </c>
      <c r="D61" s="106">
        <v>5000</v>
      </c>
    </row>
    <row r="62" spans="1:4" ht="18.75">
      <c r="A62" s="58"/>
      <c r="B62" s="44">
        <v>5153</v>
      </c>
      <c r="C62" s="62" t="s">
        <v>183</v>
      </c>
      <c r="D62" s="106">
        <v>30000</v>
      </c>
    </row>
    <row r="63" spans="1:4" ht="18.75">
      <c r="A63" s="58"/>
      <c r="B63" s="44">
        <v>5154</v>
      </c>
      <c r="C63" s="62" t="s">
        <v>217</v>
      </c>
      <c r="D63" s="106">
        <v>30000</v>
      </c>
    </row>
    <row r="64" spans="1:4" ht="18.75">
      <c r="A64" s="58"/>
      <c r="B64" s="44">
        <v>5156</v>
      </c>
      <c r="C64" s="62" t="s">
        <v>186</v>
      </c>
      <c r="D64" s="106">
        <v>2000</v>
      </c>
    </row>
    <row r="65" spans="1:6" ht="18.75">
      <c r="A65" s="58"/>
      <c r="B65" s="44">
        <v>5171</v>
      </c>
      <c r="C65" s="62" t="s">
        <v>503</v>
      </c>
      <c r="D65" s="106">
        <v>30000</v>
      </c>
      <c r="F65" s="50"/>
    </row>
    <row r="66" spans="1:6" ht="18.75">
      <c r="A66" s="58">
        <v>6112</v>
      </c>
      <c r="B66" s="44">
        <v>5023</v>
      </c>
      <c r="C66" s="63" t="s">
        <v>187</v>
      </c>
      <c r="D66" s="106">
        <v>270000</v>
      </c>
      <c r="F66" s="50"/>
    </row>
    <row r="67" spans="1:4" ht="18.75">
      <c r="A67" s="58"/>
      <c r="B67" s="44">
        <v>5032</v>
      </c>
      <c r="C67" s="63" t="s">
        <v>188</v>
      </c>
      <c r="D67" s="106">
        <v>24300</v>
      </c>
    </row>
    <row r="68" spans="1:6" ht="18.75">
      <c r="A68" s="58">
        <v>6171</v>
      </c>
      <c r="B68" s="44">
        <v>5021</v>
      </c>
      <c r="C68" s="63" t="s">
        <v>189</v>
      </c>
      <c r="D68" s="106">
        <v>80000</v>
      </c>
      <c r="E68" s="50"/>
      <c r="F68" s="50"/>
    </row>
    <row r="69" spans="1:6" ht="18.75">
      <c r="A69" s="58"/>
      <c r="B69" s="44">
        <v>5137</v>
      </c>
      <c r="C69" s="63" t="s">
        <v>593</v>
      </c>
      <c r="D69" s="106">
        <v>25000</v>
      </c>
      <c r="E69" s="50"/>
      <c r="F69" s="50"/>
    </row>
    <row r="70" spans="1:6" ht="18.75">
      <c r="A70" s="59"/>
      <c r="B70" s="44">
        <v>5139</v>
      </c>
      <c r="C70" s="63" t="s">
        <v>190</v>
      </c>
      <c r="D70" s="106">
        <v>40000</v>
      </c>
      <c r="E70" s="50"/>
      <c r="F70" s="50"/>
    </row>
    <row r="71" spans="1:6" ht="18.75">
      <c r="A71" s="59"/>
      <c r="B71" s="44">
        <v>5154</v>
      </c>
      <c r="C71" s="63" t="s">
        <v>191</v>
      </c>
      <c r="D71" s="106">
        <v>10000</v>
      </c>
      <c r="E71" s="50"/>
      <c r="F71" s="50"/>
    </row>
    <row r="72" spans="1:6" ht="18.75">
      <c r="A72" s="59"/>
      <c r="B72" s="44">
        <v>5155</v>
      </c>
      <c r="C72" s="63" t="s">
        <v>192</v>
      </c>
      <c r="D72" s="106">
        <v>9000</v>
      </c>
      <c r="F72" s="50"/>
    </row>
    <row r="73" spans="1:6" ht="18.75">
      <c r="A73" s="59"/>
      <c r="B73" s="44">
        <v>5161</v>
      </c>
      <c r="C73" s="63" t="s">
        <v>193</v>
      </c>
      <c r="D73" s="106">
        <v>2000</v>
      </c>
      <c r="E73" s="50"/>
      <c r="F73" s="50"/>
    </row>
    <row r="74" spans="1:6" ht="18.75">
      <c r="A74" s="59"/>
      <c r="B74" s="44">
        <v>5162</v>
      </c>
      <c r="C74" s="63" t="s">
        <v>194</v>
      </c>
      <c r="D74" s="106">
        <v>3000</v>
      </c>
      <c r="E74" s="50"/>
      <c r="F74" s="50"/>
    </row>
    <row r="75" spans="1:6" ht="18.75">
      <c r="A75" s="59"/>
      <c r="B75" s="44">
        <v>5163</v>
      </c>
      <c r="C75" s="63" t="s">
        <v>195</v>
      </c>
      <c r="D75" s="106">
        <v>14000</v>
      </c>
      <c r="E75" s="50"/>
      <c r="F75" s="50"/>
    </row>
    <row r="76" spans="1:6" ht="18.75">
      <c r="A76" s="59"/>
      <c r="B76" s="44">
        <v>5163</v>
      </c>
      <c r="C76" s="63" t="s">
        <v>196</v>
      </c>
      <c r="D76" s="106">
        <v>10000</v>
      </c>
      <c r="E76" s="50"/>
      <c r="F76" s="50"/>
    </row>
    <row r="77" spans="1:6" ht="18.75">
      <c r="A77" s="59"/>
      <c r="B77" s="44">
        <v>5169</v>
      </c>
      <c r="C77" s="63" t="s">
        <v>197</v>
      </c>
      <c r="D77" s="106">
        <v>50000</v>
      </c>
      <c r="E77" s="50"/>
      <c r="F77" s="50"/>
    </row>
    <row r="78" spans="1:6" ht="18.75">
      <c r="A78" s="59"/>
      <c r="B78" s="44">
        <v>5173</v>
      </c>
      <c r="C78" s="63" t="s">
        <v>504</v>
      </c>
      <c r="D78" s="106">
        <v>10000</v>
      </c>
      <c r="E78" s="50"/>
      <c r="F78" s="50"/>
    </row>
    <row r="79" spans="1:5" ht="18.75">
      <c r="A79" s="58"/>
      <c r="B79" s="44">
        <v>5329</v>
      </c>
      <c r="C79" s="63" t="s">
        <v>198</v>
      </c>
      <c r="D79" s="106">
        <v>26437</v>
      </c>
      <c r="E79" s="71"/>
    </row>
    <row r="80" spans="1:5" ht="18.75">
      <c r="A80" s="44">
        <v>6399</v>
      </c>
      <c r="B80" s="44">
        <v>5365</v>
      </c>
      <c r="C80" s="63" t="s">
        <v>608</v>
      </c>
      <c r="D80" s="106">
        <v>100000</v>
      </c>
      <c r="E80" s="71"/>
    </row>
    <row r="81" spans="1:4" ht="18.75">
      <c r="A81" s="44"/>
      <c r="B81" s="44"/>
      <c r="C81" s="62" t="s">
        <v>24</v>
      </c>
      <c r="D81" s="106">
        <f>SUM(D24:D80)</f>
        <v>2705145</v>
      </c>
    </row>
    <row r="82" spans="3:6" ht="28.5" customHeight="1">
      <c r="C82" s="2" t="s">
        <v>219</v>
      </c>
      <c r="D82" s="150">
        <f>SUM(D21-D81)</f>
        <v>-597295</v>
      </c>
      <c r="F82" s="50"/>
    </row>
  </sheetData>
  <sheetProtection/>
  <mergeCells count="2">
    <mergeCell ref="H12:M12"/>
    <mergeCell ref="H17:I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2" customWidth="1"/>
    <col min="2" max="2" width="7.57421875" style="2" customWidth="1"/>
    <col min="3" max="3" width="24.28125" style="2" customWidth="1"/>
    <col min="4" max="7" width="14.8515625" style="2" customWidth="1"/>
    <col min="8" max="8" width="10.140625" style="2" bestFit="1" customWidth="1"/>
    <col min="9" max="16384" width="9.140625" style="2" customWidth="1"/>
  </cols>
  <sheetData>
    <row r="1" spans="1:6" ht="15.75">
      <c r="A1" s="191" t="s">
        <v>688</v>
      </c>
      <c r="B1" s="192"/>
      <c r="C1" s="192"/>
      <c r="D1" s="192"/>
      <c r="E1" s="192"/>
      <c r="F1" s="192"/>
    </row>
    <row r="2" spans="1:9" ht="28.5" customHeight="1">
      <c r="A2" s="76" t="s">
        <v>200</v>
      </c>
      <c r="B2" s="152"/>
      <c r="C2" s="152"/>
      <c r="D2" s="153"/>
      <c r="E2" s="153"/>
      <c r="F2" s="154">
        <v>44162</v>
      </c>
      <c r="G2" s="89"/>
      <c r="I2" s="50"/>
    </row>
    <row r="3" spans="1:9" ht="28.5" customHeight="1">
      <c r="A3" s="155" t="s">
        <v>202</v>
      </c>
      <c r="B3" s="47"/>
      <c r="C3" s="47"/>
      <c r="D3" s="89"/>
      <c r="E3" s="89"/>
      <c r="F3" s="156">
        <v>44169</v>
      </c>
      <c r="G3" s="89"/>
      <c r="I3" s="50"/>
    </row>
    <row r="4" spans="1:9" ht="28.5" customHeight="1">
      <c r="A4" s="155" t="s">
        <v>203</v>
      </c>
      <c r="B4" s="47"/>
      <c r="C4" s="47"/>
      <c r="D4" s="89"/>
      <c r="E4" s="89"/>
      <c r="F4" s="156">
        <v>44169</v>
      </c>
      <c r="G4" s="89"/>
      <c r="I4" s="50"/>
    </row>
    <row r="5" spans="1:9" ht="28.5" customHeight="1">
      <c r="A5" s="155" t="s">
        <v>204</v>
      </c>
      <c r="B5" s="47"/>
      <c r="C5" s="47"/>
      <c r="D5" s="89"/>
      <c r="E5" s="89"/>
      <c r="F5" s="156" t="s">
        <v>209</v>
      </c>
      <c r="G5" s="89"/>
      <c r="I5" s="50"/>
    </row>
    <row r="6" spans="1:7" ht="15.75">
      <c r="A6" s="155"/>
      <c r="B6" s="47"/>
      <c r="C6" s="47"/>
      <c r="D6" s="89"/>
      <c r="E6" s="89"/>
      <c r="F6" s="156"/>
      <c r="G6" s="89"/>
    </row>
    <row r="7" spans="1:7" ht="15.75">
      <c r="A7" s="155"/>
      <c r="B7" s="47"/>
      <c r="C7" s="47"/>
      <c r="D7" s="89"/>
      <c r="E7" s="89"/>
      <c r="F7" s="156"/>
      <c r="G7" s="89"/>
    </row>
    <row r="8" spans="1:9" ht="28.5" customHeight="1">
      <c r="A8" s="155" t="s">
        <v>247</v>
      </c>
      <c r="B8" s="47"/>
      <c r="C8" s="47"/>
      <c r="D8" s="89"/>
      <c r="E8" s="89"/>
      <c r="F8" s="156" t="s">
        <v>209</v>
      </c>
      <c r="G8" s="89"/>
      <c r="I8" s="50"/>
    </row>
    <row r="9" spans="1:9" ht="28.5" customHeight="1">
      <c r="A9" s="155" t="s">
        <v>561</v>
      </c>
      <c r="B9" s="47"/>
      <c r="C9" s="47"/>
      <c r="D9" s="65"/>
      <c r="E9" s="65"/>
      <c r="F9" s="156" t="s">
        <v>209</v>
      </c>
      <c r="G9" s="65"/>
      <c r="I9" s="50"/>
    </row>
    <row r="10" spans="1:9" ht="28.5" customHeight="1">
      <c r="A10" s="155"/>
      <c r="B10" s="47"/>
      <c r="C10" s="47"/>
      <c r="D10" s="65"/>
      <c r="E10" s="65"/>
      <c r="F10" s="157"/>
      <c r="G10" s="65"/>
      <c r="I10" s="50"/>
    </row>
    <row r="11" spans="1:7" ht="12.75" customHeight="1">
      <c r="A11" s="193" t="s">
        <v>127</v>
      </c>
      <c r="B11" s="193" t="s">
        <v>557</v>
      </c>
      <c r="C11" s="195" t="s">
        <v>25</v>
      </c>
      <c r="D11" s="193" t="s">
        <v>682</v>
      </c>
      <c r="E11" s="193" t="s">
        <v>683</v>
      </c>
      <c r="F11" s="193" t="s">
        <v>684</v>
      </c>
      <c r="G11" s="140"/>
    </row>
    <row r="12" spans="1:7" ht="12.75">
      <c r="A12" s="194"/>
      <c r="B12" s="194"/>
      <c r="C12" s="196"/>
      <c r="D12" s="194"/>
      <c r="E12" s="194"/>
      <c r="F12" s="194"/>
      <c r="G12" s="140"/>
    </row>
    <row r="13" spans="1:7" ht="12.75">
      <c r="A13" s="197" t="s">
        <v>562</v>
      </c>
      <c r="B13" s="198"/>
      <c r="C13" s="198"/>
      <c r="D13" s="198"/>
      <c r="E13" s="198"/>
      <c r="F13" s="199"/>
      <c r="G13" s="140"/>
    </row>
    <row r="14" spans="1:7" ht="12.75">
      <c r="A14" s="121"/>
      <c r="B14" s="122">
        <v>1111</v>
      </c>
      <c r="C14" s="123" t="s">
        <v>564</v>
      </c>
      <c r="D14" s="121">
        <v>410000</v>
      </c>
      <c r="E14" s="121">
        <v>410000</v>
      </c>
      <c r="F14" s="142">
        <v>348000</v>
      </c>
      <c r="G14" s="130"/>
    </row>
    <row r="15" spans="1:7" ht="12.75">
      <c r="A15" s="124"/>
      <c r="B15" s="122">
        <v>1112</v>
      </c>
      <c r="C15" s="123" t="s">
        <v>565</v>
      </c>
      <c r="D15" s="124">
        <v>10000</v>
      </c>
      <c r="E15" s="124">
        <v>10000</v>
      </c>
      <c r="F15" s="143">
        <v>8500</v>
      </c>
      <c r="G15" s="130"/>
    </row>
    <row r="16" spans="1:7" ht="12.75">
      <c r="A16" s="124"/>
      <c r="B16" s="125">
        <v>1113</v>
      </c>
      <c r="C16" s="123" t="s">
        <v>566</v>
      </c>
      <c r="D16" s="124">
        <v>30000</v>
      </c>
      <c r="E16" s="124">
        <v>30000</v>
      </c>
      <c r="F16" s="143">
        <v>25000</v>
      </c>
      <c r="G16" s="130"/>
    </row>
    <row r="17" spans="1:7" ht="12.75">
      <c r="A17" s="124"/>
      <c r="B17" s="125">
        <v>1121</v>
      </c>
      <c r="C17" s="123" t="s">
        <v>567</v>
      </c>
      <c r="D17" s="124">
        <v>320000</v>
      </c>
      <c r="E17" s="124">
        <v>320000</v>
      </c>
      <c r="F17" s="143">
        <v>272000</v>
      </c>
      <c r="G17" s="130"/>
    </row>
    <row r="18" spans="1:7" ht="12.75">
      <c r="A18" s="124"/>
      <c r="B18" s="125">
        <v>1122</v>
      </c>
      <c r="C18" s="123" t="s">
        <v>568</v>
      </c>
      <c r="D18" s="124">
        <v>200000</v>
      </c>
      <c r="E18" s="124">
        <v>254980</v>
      </c>
      <c r="F18" s="143">
        <v>100000</v>
      </c>
      <c r="G18" s="130"/>
    </row>
    <row r="19" spans="1:7" ht="12.75">
      <c r="A19" s="124"/>
      <c r="B19" s="122">
        <v>1211</v>
      </c>
      <c r="C19" s="123" t="s">
        <v>569</v>
      </c>
      <c r="D19" s="124">
        <v>790000</v>
      </c>
      <c r="E19" s="124">
        <v>790000</v>
      </c>
      <c r="F19" s="143">
        <v>670000</v>
      </c>
      <c r="G19" s="130"/>
    </row>
    <row r="20" spans="1:7" ht="12.75">
      <c r="A20" s="124"/>
      <c r="B20" s="125">
        <v>1340</v>
      </c>
      <c r="C20" s="126" t="s">
        <v>570</v>
      </c>
      <c r="D20" s="124">
        <v>65000</v>
      </c>
      <c r="E20" s="124">
        <v>65000</v>
      </c>
      <c r="F20" s="143">
        <v>65000</v>
      </c>
      <c r="G20" s="130"/>
    </row>
    <row r="21" spans="1:7" ht="12.75">
      <c r="A21" s="124"/>
      <c r="B21" s="125">
        <v>1341</v>
      </c>
      <c r="C21" s="126" t="s">
        <v>571</v>
      </c>
      <c r="D21" s="124">
        <v>1500</v>
      </c>
      <c r="E21" s="124">
        <v>1900</v>
      </c>
      <c r="F21" s="143">
        <v>1500</v>
      </c>
      <c r="G21" s="130"/>
    </row>
    <row r="22" spans="1:7" ht="12.75">
      <c r="A22" s="124"/>
      <c r="B22" s="125">
        <v>1381</v>
      </c>
      <c r="C22" s="126" t="s">
        <v>572</v>
      </c>
      <c r="D22" s="124">
        <v>5000</v>
      </c>
      <c r="E22" s="124">
        <v>5000</v>
      </c>
      <c r="F22" s="143">
        <v>4250</v>
      </c>
      <c r="G22" s="130"/>
    </row>
    <row r="23" spans="1:8" ht="12.75">
      <c r="A23" s="124"/>
      <c r="B23" s="125">
        <v>1511</v>
      </c>
      <c r="C23" s="126" t="s">
        <v>573</v>
      </c>
      <c r="D23" s="124">
        <v>75000</v>
      </c>
      <c r="E23" s="124">
        <v>75000</v>
      </c>
      <c r="F23" s="143">
        <v>75000</v>
      </c>
      <c r="G23" s="130"/>
      <c r="H23" s="2">
        <f>SUM(F14+F15+F16+F17+F18+F19+F22)</f>
        <v>1427750</v>
      </c>
    </row>
    <row r="24" spans="1:7" ht="12.75">
      <c r="A24" s="197" t="s">
        <v>563</v>
      </c>
      <c r="B24" s="198"/>
      <c r="C24" s="198"/>
      <c r="D24" s="198"/>
      <c r="E24" s="198"/>
      <c r="F24" s="199"/>
      <c r="G24" s="130"/>
    </row>
    <row r="25" spans="1:7" ht="12.75">
      <c r="A25" s="124">
        <v>1012</v>
      </c>
      <c r="B25" s="125"/>
      <c r="C25" s="126" t="s">
        <v>574</v>
      </c>
      <c r="D25" s="124">
        <v>72000</v>
      </c>
      <c r="E25" s="124">
        <v>72000</v>
      </c>
      <c r="F25" s="143">
        <v>72000</v>
      </c>
      <c r="G25" s="130"/>
    </row>
    <row r="26" spans="1:7" ht="12.75">
      <c r="A26" s="124">
        <v>1031</v>
      </c>
      <c r="B26" s="125"/>
      <c r="C26" s="126" t="s">
        <v>139</v>
      </c>
      <c r="D26" s="124">
        <v>5000</v>
      </c>
      <c r="E26" s="124">
        <v>12182</v>
      </c>
      <c r="F26" s="143">
        <v>5000</v>
      </c>
      <c r="G26" s="130"/>
    </row>
    <row r="27" spans="1:7" ht="12.75">
      <c r="A27" s="124">
        <v>1032</v>
      </c>
      <c r="B27" s="125"/>
      <c r="C27" s="126" t="s">
        <v>575</v>
      </c>
      <c r="D27" s="124">
        <v>150000</v>
      </c>
      <c r="E27" s="124">
        <v>338140</v>
      </c>
      <c r="F27" s="143">
        <v>200000</v>
      </c>
      <c r="G27" s="130"/>
    </row>
    <row r="28" spans="1:7" ht="12.75">
      <c r="A28" s="124">
        <v>2310</v>
      </c>
      <c r="B28" s="125"/>
      <c r="C28" s="126" t="s">
        <v>353</v>
      </c>
      <c r="D28" s="124">
        <v>40000</v>
      </c>
      <c r="E28" s="124">
        <v>53801.11</v>
      </c>
      <c r="F28" s="143">
        <v>50000</v>
      </c>
      <c r="G28" s="130"/>
    </row>
    <row r="29" spans="1:7" ht="12.75">
      <c r="A29" s="124">
        <v>3612</v>
      </c>
      <c r="B29" s="125"/>
      <c r="C29" s="126" t="s">
        <v>429</v>
      </c>
      <c r="D29" s="124">
        <v>120500</v>
      </c>
      <c r="E29" s="124">
        <v>122240</v>
      </c>
      <c r="F29" s="143">
        <v>120500</v>
      </c>
      <c r="G29" s="130"/>
    </row>
    <row r="30" spans="1:7" ht="12.75">
      <c r="A30" s="124">
        <v>3723</v>
      </c>
      <c r="B30" s="125"/>
      <c r="C30" s="126" t="s">
        <v>689</v>
      </c>
      <c r="D30" s="124">
        <v>0</v>
      </c>
      <c r="E30" s="124">
        <v>15793.5</v>
      </c>
      <c r="F30" s="143">
        <v>20000</v>
      </c>
      <c r="G30" s="130"/>
    </row>
    <row r="31" spans="1:7" ht="12.75">
      <c r="A31" s="124">
        <v>6171</v>
      </c>
      <c r="B31" s="125"/>
      <c r="C31" s="126" t="s">
        <v>156</v>
      </c>
      <c r="D31" s="124">
        <v>300</v>
      </c>
      <c r="E31" s="124">
        <v>300</v>
      </c>
      <c r="F31" s="143">
        <v>300</v>
      </c>
      <c r="G31" s="130"/>
    </row>
    <row r="32" spans="1:7" ht="12.75">
      <c r="A32" s="197" t="s">
        <v>576</v>
      </c>
      <c r="B32" s="198"/>
      <c r="C32" s="198"/>
      <c r="D32" s="198"/>
      <c r="E32" s="198"/>
      <c r="F32" s="199"/>
      <c r="G32" s="130"/>
    </row>
    <row r="33" spans="1:7" ht="12.75">
      <c r="A33" s="124"/>
      <c r="B33" s="125">
        <v>4111</v>
      </c>
      <c r="C33" s="146" t="s">
        <v>577</v>
      </c>
      <c r="D33" s="124">
        <v>0</v>
      </c>
      <c r="E33" s="124">
        <v>171313.19</v>
      </c>
      <c r="F33" s="143">
        <v>0</v>
      </c>
      <c r="G33" s="130"/>
    </row>
    <row r="34" spans="1:7" ht="12.75">
      <c r="A34" s="124"/>
      <c r="B34" s="125">
        <v>4112</v>
      </c>
      <c r="C34" s="146" t="s">
        <v>578</v>
      </c>
      <c r="D34" s="124">
        <v>68100</v>
      </c>
      <c r="E34" s="124">
        <v>68100</v>
      </c>
      <c r="F34" s="143">
        <v>70800</v>
      </c>
      <c r="G34" s="130"/>
    </row>
    <row r="35" spans="1:7" ht="13.5" thickBot="1">
      <c r="A35" s="158"/>
      <c r="B35" s="130">
        <v>4122</v>
      </c>
      <c r="C35" s="146" t="s">
        <v>643</v>
      </c>
      <c r="D35" s="124">
        <v>0</v>
      </c>
      <c r="E35" s="124">
        <v>0</v>
      </c>
      <c r="F35" s="143">
        <v>0</v>
      </c>
      <c r="G35" s="130"/>
    </row>
    <row r="36" spans="1:7" ht="13.5" thickBot="1">
      <c r="A36" s="200" t="s">
        <v>580</v>
      </c>
      <c r="B36" s="201"/>
      <c r="C36" s="144"/>
      <c r="D36" s="145">
        <f>SUM(D14:D35)</f>
        <v>2362400</v>
      </c>
      <c r="E36" s="145">
        <f>SUM(E14:E35)</f>
        <v>2815749.8</v>
      </c>
      <c r="F36" s="159">
        <f>SUM(F14:F35)</f>
        <v>2107850</v>
      </c>
      <c r="G36" s="132"/>
    </row>
    <row r="37" spans="1:7" ht="12.75">
      <c r="A37" s="170"/>
      <c r="B37" s="151"/>
      <c r="C37" s="131"/>
      <c r="D37" s="132"/>
      <c r="E37" s="132"/>
      <c r="F37" s="161"/>
      <c r="G37" s="132"/>
    </row>
    <row r="38" spans="1:7" ht="12.75" customHeight="1">
      <c r="A38" s="193" t="s">
        <v>127</v>
      </c>
      <c r="B38" s="193" t="s">
        <v>557</v>
      </c>
      <c r="C38" s="195" t="s">
        <v>605</v>
      </c>
      <c r="D38" s="193" t="s">
        <v>682</v>
      </c>
      <c r="E38" s="193" t="s">
        <v>683</v>
      </c>
      <c r="F38" s="193" t="s">
        <v>684</v>
      </c>
      <c r="G38" s="140"/>
    </row>
    <row r="39" spans="1:7" ht="12.75">
      <c r="A39" s="194"/>
      <c r="B39" s="194"/>
      <c r="C39" s="196"/>
      <c r="D39" s="194"/>
      <c r="E39" s="194"/>
      <c r="F39" s="194"/>
      <c r="G39" s="140"/>
    </row>
    <row r="40" spans="1:8" ht="12.75">
      <c r="A40" s="121">
        <v>1031</v>
      </c>
      <c r="B40" s="122">
        <v>5</v>
      </c>
      <c r="C40" s="123" t="s">
        <v>581</v>
      </c>
      <c r="D40" s="121">
        <v>20000</v>
      </c>
      <c r="E40" s="121">
        <v>20000</v>
      </c>
      <c r="F40" s="147">
        <v>20000</v>
      </c>
      <c r="G40" s="130"/>
      <c r="H40" s="49"/>
    </row>
    <row r="41" spans="1:8" ht="12.75">
      <c r="A41" s="124">
        <v>2212</v>
      </c>
      <c r="B41" s="122">
        <v>5</v>
      </c>
      <c r="C41" s="123" t="s">
        <v>510</v>
      </c>
      <c r="D41" s="124">
        <v>60000</v>
      </c>
      <c r="E41" s="124">
        <v>60000</v>
      </c>
      <c r="F41" s="148">
        <v>130000</v>
      </c>
      <c r="G41" s="130"/>
      <c r="H41" s="49"/>
    </row>
    <row r="42" spans="1:8" ht="12.75">
      <c r="A42" s="124"/>
      <c r="B42" s="122">
        <v>6</v>
      </c>
      <c r="C42" s="123" t="s">
        <v>649</v>
      </c>
      <c r="D42" s="124">
        <v>100000</v>
      </c>
      <c r="E42" s="124">
        <v>581463.38</v>
      </c>
      <c r="F42" s="148">
        <v>580000</v>
      </c>
      <c r="G42" s="130"/>
      <c r="H42" s="49"/>
    </row>
    <row r="43" spans="1:7" ht="12.75">
      <c r="A43" s="124">
        <v>2310</v>
      </c>
      <c r="B43" s="125">
        <v>5</v>
      </c>
      <c r="C43" s="126" t="s">
        <v>353</v>
      </c>
      <c r="D43" s="124">
        <v>214600</v>
      </c>
      <c r="E43" s="124">
        <v>214600</v>
      </c>
      <c r="F43" s="148">
        <v>179600</v>
      </c>
      <c r="G43" s="130"/>
    </row>
    <row r="44" spans="1:7" ht="12.75">
      <c r="A44" s="124"/>
      <c r="B44" s="125">
        <v>6</v>
      </c>
      <c r="C44" s="126" t="s">
        <v>690</v>
      </c>
      <c r="D44" s="124">
        <v>0</v>
      </c>
      <c r="E44" s="124">
        <v>0</v>
      </c>
      <c r="F44" s="148">
        <v>130000</v>
      </c>
      <c r="G44" s="130"/>
    </row>
    <row r="45" spans="1:7" ht="12.75">
      <c r="A45" s="124">
        <v>2321</v>
      </c>
      <c r="B45" s="125">
        <v>5</v>
      </c>
      <c r="C45" s="126" t="s">
        <v>602</v>
      </c>
      <c r="D45" s="124">
        <v>120000</v>
      </c>
      <c r="E45" s="124">
        <v>120000</v>
      </c>
      <c r="F45" s="148">
        <v>150000</v>
      </c>
      <c r="G45" s="130"/>
    </row>
    <row r="46" spans="1:7" ht="12.75">
      <c r="A46" s="124">
        <v>0</v>
      </c>
      <c r="B46" s="125">
        <v>6</v>
      </c>
      <c r="C46" s="126" t="s">
        <v>602</v>
      </c>
      <c r="D46" s="124">
        <v>240000</v>
      </c>
      <c r="E46" s="124">
        <v>240000</v>
      </c>
      <c r="F46" s="148">
        <v>150000</v>
      </c>
      <c r="G46" s="130"/>
    </row>
    <row r="47" spans="1:7" ht="12.75">
      <c r="A47" s="124">
        <v>3314</v>
      </c>
      <c r="B47" s="125">
        <v>5</v>
      </c>
      <c r="C47" s="126" t="s">
        <v>143</v>
      </c>
      <c r="D47" s="124">
        <v>14000</v>
      </c>
      <c r="E47" s="124">
        <v>16000</v>
      </c>
      <c r="F47" s="148">
        <v>9000</v>
      </c>
      <c r="G47" s="130"/>
    </row>
    <row r="48" spans="1:7" ht="12.75">
      <c r="A48" s="124">
        <v>3319</v>
      </c>
      <c r="B48" s="125">
        <v>5</v>
      </c>
      <c r="C48" s="126" t="s">
        <v>144</v>
      </c>
      <c r="D48" s="124">
        <v>2000</v>
      </c>
      <c r="E48" s="124">
        <v>2000</v>
      </c>
      <c r="F48" s="148">
        <v>2000</v>
      </c>
      <c r="G48" s="130"/>
    </row>
    <row r="49" spans="1:7" ht="12.75">
      <c r="A49" s="124">
        <v>3326</v>
      </c>
      <c r="B49" s="125">
        <v>5</v>
      </c>
      <c r="C49" s="126" t="s">
        <v>603</v>
      </c>
      <c r="D49" s="124">
        <v>1500</v>
      </c>
      <c r="E49" s="124">
        <v>1500</v>
      </c>
      <c r="F49" s="148">
        <v>101500</v>
      </c>
      <c r="G49" s="130"/>
    </row>
    <row r="50" spans="1:7" ht="12.75">
      <c r="A50" s="124">
        <v>3330</v>
      </c>
      <c r="B50" s="125">
        <v>5</v>
      </c>
      <c r="C50" s="126" t="s">
        <v>691</v>
      </c>
      <c r="D50" s="124">
        <v>0</v>
      </c>
      <c r="E50" s="124">
        <v>10000</v>
      </c>
      <c r="F50" s="148">
        <v>0</v>
      </c>
      <c r="G50" s="130"/>
    </row>
    <row r="51" spans="1:7" ht="12.75">
      <c r="A51" s="124">
        <v>3412</v>
      </c>
      <c r="B51" s="125">
        <v>5</v>
      </c>
      <c r="C51" s="126" t="s">
        <v>414</v>
      </c>
      <c r="D51" s="124">
        <v>0</v>
      </c>
      <c r="E51" s="124">
        <v>0</v>
      </c>
      <c r="F51" s="148">
        <v>15000</v>
      </c>
      <c r="G51" s="130"/>
    </row>
    <row r="52" spans="1:7" ht="12.75">
      <c r="A52" s="124">
        <v>3429</v>
      </c>
      <c r="B52" s="125">
        <v>5</v>
      </c>
      <c r="C52" s="126" t="s">
        <v>147</v>
      </c>
      <c r="D52" s="124">
        <v>35000</v>
      </c>
      <c r="E52" s="124">
        <v>35000</v>
      </c>
      <c r="F52" s="148">
        <v>40000</v>
      </c>
      <c r="G52" s="130"/>
    </row>
    <row r="53" spans="1:7" ht="12.75">
      <c r="A53" s="124">
        <v>3612</v>
      </c>
      <c r="B53" s="125">
        <v>5</v>
      </c>
      <c r="C53" s="126" t="s">
        <v>148</v>
      </c>
      <c r="D53" s="124">
        <v>100000</v>
      </c>
      <c r="E53" s="124">
        <v>100000</v>
      </c>
      <c r="F53" s="148">
        <v>140000</v>
      </c>
      <c r="G53" s="130"/>
    </row>
    <row r="54" spans="1:7" ht="12.75">
      <c r="A54" s="124">
        <v>3631</v>
      </c>
      <c r="B54" s="125">
        <v>5</v>
      </c>
      <c r="C54" s="126" t="s">
        <v>149</v>
      </c>
      <c r="D54" s="124">
        <v>67000</v>
      </c>
      <c r="E54" s="124">
        <v>75050</v>
      </c>
      <c r="F54" s="148">
        <v>67000</v>
      </c>
      <c r="G54" s="130"/>
    </row>
    <row r="55" spans="1:7" ht="12.75">
      <c r="A55" s="124">
        <v>3631</v>
      </c>
      <c r="B55" s="125">
        <v>6</v>
      </c>
      <c r="C55" s="126" t="s">
        <v>651</v>
      </c>
      <c r="D55" s="124">
        <v>0</v>
      </c>
      <c r="E55" s="124">
        <v>0</v>
      </c>
      <c r="F55" s="148">
        <v>0</v>
      </c>
      <c r="G55" s="130"/>
    </row>
    <row r="56" spans="1:7" ht="12.75">
      <c r="A56" s="124">
        <v>3633</v>
      </c>
      <c r="B56" s="125">
        <v>6</v>
      </c>
      <c r="C56" s="126" t="s">
        <v>227</v>
      </c>
      <c r="D56" s="124">
        <v>0</v>
      </c>
      <c r="E56" s="124">
        <v>1000</v>
      </c>
      <c r="F56" s="148">
        <v>0</v>
      </c>
      <c r="G56" s="130"/>
    </row>
    <row r="57" spans="1:7" ht="12.75">
      <c r="A57" s="124">
        <v>3639</v>
      </c>
      <c r="B57" s="125">
        <v>6</v>
      </c>
      <c r="C57" s="126" t="s">
        <v>604</v>
      </c>
      <c r="D57" s="124">
        <v>50000</v>
      </c>
      <c r="E57" s="124">
        <v>213914.86</v>
      </c>
      <c r="F57" s="148">
        <v>0</v>
      </c>
      <c r="G57" s="130"/>
    </row>
    <row r="58" spans="1:7" ht="12.75">
      <c r="A58" s="124">
        <v>3721</v>
      </c>
      <c r="B58" s="125">
        <v>5</v>
      </c>
      <c r="C58" s="126" t="s">
        <v>150</v>
      </c>
      <c r="D58" s="124">
        <v>8000</v>
      </c>
      <c r="E58" s="124">
        <v>8000</v>
      </c>
      <c r="F58" s="148">
        <v>8000</v>
      </c>
      <c r="G58" s="130"/>
    </row>
    <row r="59" spans="1:7" ht="12.75">
      <c r="A59" s="124">
        <v>3722</v>
      </c>
      <c r="B59" s="125">
        <v>5</v>
      </c>
      <c r="C59" s="126" t="s">
        <v>151</v>
      </c>
      <c r="D59" s="124">
        <v>125000</v>
      </c>
      <c r="E59" s="124">
        <v>194600</v>
      </c>
      <c r="F59" s="148">
        <v>105000</v>
      </c>
      <c r="G59" s="130"/>
    </row>
    <row r="60" spans="1:7" ht="12.75">
      <c r="A60" s="124">
        <v>3723</v>
      </c>
      <c r="B60" s="125">
        <v>5</v>
      </c>
      <c r="C60" s="126" t="s">
        <v>152</v>
      </c>
      <c r="D60" s="124">
        <v>30000</v>
      </c>
      <c r="E60" s="124">
        <v>30000</v>
      </c>
      <c r="F60" s="148">
        <v>30000</v>
      </c>
      <c r="G60" s="130"/>
    </row>
    <row r="61" spans="1:7" ht="12.75">
      <c r="A61" s="124">
        <v>3745</v>
      </c>
      <c r="B61" s="125">
        <v>5</v>
      </c>
      <c r="C61" s="126" t="s">
        <v>153</v>
      </c>
      <c r="D61" s="124">
        <v>71000</v>
      </c>
      <c r="E61" s="124">
        <v>71000</v>
      </c>
      <c r="F61" s="148">
        <v>71308</v>
      </c>
      <c r="G61" s="130"/>
    </row>
    <row r="62" spans="1:7" ht="12.75">
      <c r="A62" s="124">
        <v>4359</v>
      </c>
      <c r="B62" s="125">
        <v>5</v>
      </c>
      <c r="C62" s="126" t="s">
        <v>692</v>
      </c>
      <c r="D62" s="124">
        <v>0</v>
      </c>
      <c r="E62" s="124">
        <v>2000</v>
      </c>
      <c r="F62" s="148">
        <v>0</v>
      </c>
      <c r="G62" s="130"/>
    </row>
    <row r="63" spans="1:9" ht="12.75">
      <c r="A63" s="124">
        <v>5512</v>
      </c>
      <c r="B63" s="125">
        <v>5</v>
      </c>
      <c r="C63" s="126" t="s">
        <v>154</v>
      </c>
      <c r="D63" s="124">
        <v>307000</v>
      </c>
      <c r="E63" s="124">
        <v>307000</v>
      </c>
      <c r="F63" s="148">
        <v>103000</v>
      </c>
      <c r="G63" s="130"/>
      <c r="I63" s="2">
        <f>SUM(F46+F44+F42)</f>
        <v>860000</v>
      </c>
    </row>
    <row r="64" spans="1:9" ht="12.75">
      <c r="A64" s="124">
        <v>6112</v>
      </c>
      <c r="B64" s="125">
        <v>5</v>
      </c>
      <c r="C64" s="133" t="s">
        <v>155</v>
      </c>
      <c r="D64" s="124">
        <v>294300</v>
      </c>
      <c r="E64" s="124">
        <v>294300</v>
      </c>
      <c r="F64" s="148">
        <v>294300</v>
      </c>
      <c r="G64" s="130"/>
      <c r="I64" s="50"/>
    </row>
    <row r="65" spans="1:9" ht="12.75">
      <c r="A65" s="124">
        <v>6115</v>
      </c>
      <c r="B65" s="125">
        <v>5</v>
      </c>
      <c r="C65" s="133" t="s">
        <v>693</v>
      </c>
      <c r="D65" s="124">
        <v>0</v>
      </c>
      <c r="E65" s="124">
        <v>18813.19</v>
      </c>
      <c r="F65" s="148">
        <v>0</v>
      </c>
      <c r="G65" s="130"/>
      <c r="I65" s="50"/>
    </row>
    <row r="66" spans="1:7" ht="12.75">
      <c r="A66" s="124">
        <v>6171</v>
      </c>
      <c r="B66" s="125">
        <v>5</v>
      </c>
      <c r="C66" s="133" t="s">
        <v>156</v>
      </c>
      <c r="D66" s="124">
        <v>303000</v>
      </c>
      <c r="E66" s="124">
        <v>304295.9</v>
      </c>
      <c r="F66" s="148">
        <v>279437</v>
      </c>
      <c r="G66" s="130"/>
    </row>
    <row r="67" spans="1:9" ht="13.5" thickBot="1">
      <c r="A67" s="134">
        <v>6399</v>
      </c>
      <c r="B67" s="135">
        <v>5</v>
      </c>
      <c r="C67" s="136" t="s">
        <v>585</v>
      </c>
      <c r="D67" s="137">
        <v>200000</v>
      </c>
      <c r="E67" s="137">
        <v>254980</v>
      </c>
      <c r="F67" s="149">
        <v>100000</v>
      </c>
      <c r="G67" s="130"/>
      <c r="H67" s="50"/>
      <c r="I67" s="50"/>
    </row>
    <row r="68" spans="1:7" ht="13.5" thickBot="1">
      <c r="A68" s="162"/>
      <c r="B68" s="127"/>
      <c r="C68" s="128" t="s">
        <v>24</v>
      </c>
      <c r="D68" s="129">
        <f>SUM(D40:D67)</f>
        <v>2362400</v>
      </c>
      <c r="E68" s="129">
        <f>SUM(E40:E67)</f>
        <v>3175517.3299999996</v>
      </c>
      <c r="F68" s="163">
        <f>SUM(F40:F67)</f>
        <v>2705145</v>
      </c>
      <c r="G68" s="132"/>
    </row>
    <row r="69" spans="1:7" ht="12.75">
      <c r="A69" s="160" t="s">
        <v>512</v>
      </c>
      <c r="B69" s="130" t="s">
        <v>513</v>
      </c>
      <c r="C69" s="130"/>
      <c r="D69" s="130"/>
      <c r="E69" s="130"/>
      <c r="F69" s="141"/>
      <c r="G69" s="138"/>
    </row>
    <row r="70" spans="1:7" ht="12.75">
      <c r="A70" s="160" t="s">
        <v>514</v>
      </c>
      <c r="B70" s="130" t="s">
        <v>515</v>
      </c>
      <c r="C70" s="130"/>
      <c r="D70" s="130"/>
      <c r="E70" s="130"/>
      <c r="F70" s="141"/>
      <c r="G70" s="138"/>
    </row>
    <row r="71" spans="1:7" ht="12.75">
      <c r="A71" s="160"/>
      <c r="B71" s="130"/>
      <c r="C71" s="130"/>
      <c r="D71" s="130"/>
      <c r="E71" s="130"/>
      <c r="F71" s="141"/>
      <c r="G71" s="138"/>
    </row>
    <row r="72" spans="1:9" ht="12.75">
      <c r="A72" s="160" t="s">
        <v>606</v>
      </c>
      <c r="B72" s="130"/>
      <c r="C72" s="132"/>
      <c r="D72" s="132"/>
      <c r="E72" s="132"/>
      <c r="F72" s="161"/>
      <c r="G72" s="139"/>
      <c r="I72" s="50"/>
    </row>
    <row r="73" spans="1:7" ht="12.75">
      <c r="A73" s="160"/>
      <c r="B73" s="130"/>
      <c r="C73" s="130"/>
      <c r="D73" s="130"/>
      <c r="E73" s="130"/>
      <c r="F73" s="141"/>
      <c r="G73" s="138"/>
    </row>
    <row r="74" spans="1:7" ht="12.75">
      <c r="A74" s="160" t="s">
        <v>694</v>
      </c>
      <c r="B74" s="130"/>
      <c r="C74" s="130"/>
      <c r="D74" s="130"/>
      <c r="E74" s="130"/>
      <c r="F74" s="141"/>
      <c r="G74" s="138"/>
    </row>
    <row r="75" spans="1:7" ht="12.75">
      <c r="A75" s="160" t="s">
        <v>518</v>
      </c>
      <c r="B75" s="130"/>
      <c r="C75" s="130"/>
      <c r="D75" s="130"/>
      <c r="E75" s="130"/>
      <c r="F75" s="141"/>
      <c r="G75" s="138"/>
    </row>
    <row r="76" spans="1:7" ht="12.75">
      <c r="A76" s="160" t="s">
        <v>519</v>
      </c>
      <c r="B76" s="130"/>
      <c r="C76" s="130"/>
      <c r="D76" s="130"/>
      <c r="E76" s="130"/>
      <c r="F76" s="141"/>
      <c r="G76" s="138"/>
    </row>
    <row r="77" spans="1:7" ht="12.75">
      <c r="A77" s="164"/>
      <c r="B77" s="130"/>
      <c r="C77" s="130"/>
      <c r="D77" s="130"/>
      <c r="E77" s="130"/>
      <c r="F77" s="141"/>
      <c r="G77" s="138"/>
    </row>
    <row r="78" spans="1:6" ht="18">
      <c r="A78" s="165"/>
      <c r="B78" s="47"/>
      <c r="C78" s="47"/>
      <c r="D78" s="47"/>
      <c r="E78" s="47"/>
      <c r="F78" s="166"/>
    </row>
    <row r="79" spans="1:6" ht="18">
      <c r="A79" s="165"/>
      <c r="B79" s="47"/>
      <c r="C79" s="47"/>
      <c r="D79" s="47"/>
      <c r="E79" s="47"/>
      <c r="F79" s="166"/>
    </row>
    <row r="80" spans="1:6" ht="18">
      <c r="A80" s="165"/>
      <c r="B80" s="47"/>
      <c r="C80" s="47"/>
      <c r="D80" s="47"/>
      <c r="E80" s="47"/>
      <c r="F80" s="166"/>
    </row>
    <row r="81" spans="1:6" ht="18">
      <c r="A81" s="165"/>
      <c r="B81" s="47"/>
      <c r="C81" s="47"/>
      <c r="D81" s="47"/>
      <c r="E81" s="47"/>
      <c r="F81" s="166"/>
    </row>
    <row r="82" spans="1:6" ht="18">
      <c r="A82" s="167"/>
      <c r="B82" s="168"/>
      <c r="C82" s="168"/>
      <c r="D82" s="168"/>
      <c r="E82" s="168"/>
      <c r="F82" s="169"/>
    </row>
    <row r="83" ht="18">
      <c r="A83" s="118"/>
    </row>
    <row r="84" ht="18">
      <c r="A84" s="118"/>
    </row>
    <row r="85" ht="18">
      <c r="A85" s="118"/>
    </row>
    <row r="86" ht="18">
      <c r="A86" s="118"/>
    </row>
    <row r="87" ht="18">
      <c r="A87" s="118"/>
    </row>
    <row r="88" ht="18">
      <c r="A88" s="118"/>
    </row>
    <row r="89" ht="18">
      <c r="A89" s="118"/>
    </row>
  </sheetData>
  <sheetProtection/>
  <mergeCells count="17">
    <mergeCell ref="A1:F1"/>
    <mergeCell ref="A11:A12"/>
    <mergeCell ref="B11:B12"/>
    <mergeCell ref="C11:C12"/>
    <mergeCell ref="D11:D12"/>
    <mergeCell ref="E11:E12"/>
    <mergeCell ref="F11:F12"/>
    <mergeCell ref="A13:F13"/>
    <mergeCell ref="A24:F24"/>
    <mergeCell ref="A32:F32"/>
    <mergeCell ref="A36:B36"/>
    <mergeCell ref="A38:A39"/>
    <mergeCell ref="B38:B39"/>
    <mergeCell ref="C38:C39"/>
    <mergeCell ref="D38:D39"/>
    <mergeCell ref="E38:E39"/>
    <mergeCell ref="F38:F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61">
      <selection activeCell="D63" sqref="D63"/>
    </sheetView>
  </sheetViews>
  <sheetFormatPr defaultColWidth="9.140625" defaultRowHeight="12.75"/>
  <cols>
    <col min="1" max="1" width="10.00390625" style="2" customWidth="1"/>
    <col min="2" max="2" width="7.57421875" style="2" customWidth="1"/>
    <col min="3" max="3" width="52.574218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8.75">
      <c r="C1" s="41" t="s">
        <v>695</v>
      </c>
    </row>
    <row r="2" spans="1:6" ht="28.5" customHeight="1">
      <c r="A2" s="2" t="s">
        <v>522</v>
      </c>
      <c r="D2" s="89">
        <v>44162</v>
      </c>
      <c r="F2" s="50"/>
    </row>
    <row r="3" spans="1:6" ht="28.5" customHeight="1">
      <c r="A3" s="2" t="s">
        <v>523</v>
      </c>
      <c r="D3" s="89">
        <v>44169</v>
      </c>
      <c r="F3" s="50"/>
    </row>
    <row r="4" spans="1:6" ht="28.5" customHeight="1">
      <c r="A4" s="2" t="s">
        <v>524</v>
      </c>
      <c r="D4" s="89">
        <v>44169</v>
      </c>
      <c r="F4" s="50"/>
    </row>
    <row r="5" spans="1:6" ht="28.5" customHeight="1">
      <c r="A5" s="2" t="s">
        <v>204</v>
      </c>
      <c r="D5" s="89">
        <v>44193</v>
      </c>
      <c r="F5" s="50"/>
    </row>
    <row r="6" spans="1:6" ht="28.5" customHeight="1">
      <c r="A6" s="2" t="s">
        <v>525</v>
      </c>
      <c r="D6" s="89">
        <v>44193</v>
      </c>
      <c r="F6" s="50"/>
    </row>
    <row r="7" spans="1:6" ht="28.5" customHeight="1">
      <c r="A7" s="2" t="s">
        <v>529</v>
      </c>
      <c r="D7" s="89">
        <v>44200</v>
      </c>
      <c r="F7" s="50"/>
    </row>
    <row r="8" spans="1:6" ht="28.5" customHeight="1">
      <c r="A8" s="2" t="s">
        <v>530</v>
      </c>
      <c r="D8" s="89">
        <v>44200</v>
      </c>
      <c r="F8" s="50"/>
    </row>
    <row r="9" ht="15.75">
      <c r="D9" s="89"/>
    </row>
    <row r="10" ht="15.75">
      <c r="D10" s="89"/>
    </row>
    <row r="11" spans="1:6" ht="28.5" customHeight="1">
      <c r="A11" s="2" t="s">
        <v>247</v>
      </c>
      <c r="D11" s="89" t="s">
        <v>209</v>
      </c>
      <c r="F11" s="50"/>
    </row>
    <row r="12" spans="4:6" ht="28.5" customHeight="1">
      <c r="D12" s="65"/>
      <c r="F12" s="50"/>
    </row>
    <row r="13" spans="4:6" ht="28.5" customHeight="1" thickBot="1">
      <c r="D13" s="65"/>
      <c r="F13" s="50"/>
    </row>
    <row r="14" spans="1:4" ht="19.5" thickBot="1">
      <c r="A14" s="74" t="s">
        <v>127</v>
      </c>
      <c r="B14" s="69"/>
      <c r="C14" s="55" t="s">
        <v>25</v>
      </c>
      <c r="D14" s="70"/>
    </row>
    <row r="15" spans="1:4" ht="18.75">
      <c r="A15" s="43"/>
      <c r="B15" s="57"/>
      <c r="C15" s="30" t="s">
        <v>128</v>
      </c>
      <c r="D15" s="178">
        <v>1427750</v>
      </c>
    </row>
    <row r="16" spans="1:4" ht="18.75">
      <c r="A16" s="44"/>
      <c r="B16" s="57"/>
      <c r="C16" s="30" t="s">
        <v>129</v>
      </c>
      <c r="D16" s="178">
        <v>75000</v>
      </c>
    </row>
    <row r="17" spans="1:4" ht="18.75">
      <c r="A17" s="44"/>
      <c r="B17" s="58"/>
      <c r="C17" s="72" t="s">
        <v>130</v>
      </c>
      <c r="D17" s="178">
        <v>1500</v>
      </c>
    </row>
    <row r="18" spans="1:4" ht="18.75">
      <c r="A18" s="44"/>
      <c r="B18" s="58"/>
      <c r="C18" s="72" t="s">
        <v>135</v>
      </c>
      <c r="D18" s="178">
        <v>65000</v>
      </c>
    </row>
    <row r="19" spans="1:4" ht="18.75">
      <c r="A19" s="44"/>
      <c r="B19" s="58"/>
      <c r="C19" s="72" t="s">
        <v>136</v>
      </c>
      <c r="D19" s="178">
        <v>70800</v>
      </c>
    </row>
    <row r="20" spans="1:4" ht="18.75">
      <c r="A20" s="44">
        <v>1012</v>
      </c>
      <c r="B20" s="58"/>
      <c r="C20" s="72" t="s">
        <v>132</v>
      </c>
      <c r="D20" s="178">
        <v>72000</v>
      </c>
    </row>
    <row r="21" spans="1:4" ht="18.75">
      <c r="A21" s="44">
        <v>1031</v>
      </c>
      <c r="B21" s="58"/>
      <c r="C21" s="72" t="s">
        <v>139</v>
      </c>
      <c r="D21" s="171">
        <v>5000</v>
      </c>
    </row>
    <row r="22" spans="1:4" ht="18.75">
      <c r="A22" s="44">
        <v>1032</v>
      </c>
      <c r="B22" s="58"/>
      <c r="C22" s="72" t="s">
        <v>133</v>
      </c>
      <c r="D22" s="171">
        <v>200000</v>
      </c>
    </row>
    <row r="23" spans="1:4" ht="18.75">
      <c r="A23" s="44">
        <v>2310</v>
      </c>
      <c r="B23" s="58"/>
      <c r="C23" s="72" t="s">
        <v>131</v>
      </c>
      <c r="D23" s="171">
        <v>50000</v>
      </c>
    </row>
    <row r="24" spans="1:4" ht="18.75">
      <c r="A24" s="44">
        <v>3612</v>
      </c>
      <c r="B24" s="58"/>
      <c r="C24" s="72" t="s">
        <v>134</v>
      </c>
      <c r="D24" s="171">
        <v>120500</v>
      </c>
    </row>
    <row r="25" spans="1:4" ht="18.75">
      <c r="A25" s="44">
        <v>3723</v>
      </c>
      <c r="B25" s="58"/>
      <c r="C25" s="72" t="s">
        <v>689</v>
      </c>
      <c r="D25" s="172">
        <v>20000</v>
      </c>
    </row>
    <row r="26" spans="1:4" ht="19.5" thickBot="1">
      <c r="A26" s="44">
        <v>6171</v>
      </c>
      <c r="B26" s="58"/>
      <c r="C26" s="72" t="s">
        <v>138</v>
      </c>
      <c r="D26" s="172">
        <v>300</v>
      </c>
    </row>
    <row r="27" spans="1:4" ht="19.5" thickBot="1">
      <c r="A27" s="84"/>
      <c r="B27" s="116"/>
      <c r="C27" s="85" t="s">
        <v>24</v>
      </c>
      <c r="D27" s="174">
        <f>SUM(D15:D26)</f>
        <v>2107850</v>
      </c>
    </row>
    <row r="28" spans="1:4" ht="18.75">
      <c r="A28" s="47"/>
      <c r="B28" s="47"/>
      <c r="C28" s="41"/>
      <c r="D28" s="173"/>
    </row>
    <row r="29" spans="1:4" ht="18.75">
      <c r="A29" s="47"/>
      <c r="B29" s="47"/>
      <c r="C29" s="41"/>
      <c r="D29" s="173"/>
    </row>
    <row r="30" spans="1:4" ht="18.75">
      <c r="A30" s="47"/>
      <c r="B30" s="47"/>
      <c r="C30" s="41"/>
      <c r="D30" s="173"/>
    </row>
    <row r="31" spans="1:4" ht="18.75">
      <c r="A31" s="47"/>
      <c r="B31" s="47"/>
      <c r="C31" s="41"/>
      <c r="D31" s="173"/>
    </row>
    <row r="32" spans="1:4" ht="18.75">
      <c r="A32" s="47"/>
      <c r="B32" s="47"/>
      <c r="C32" s="41"/>
      <c r="D32" s="173"/>
    </row>
    <row r="33" spans="1:4" ht="18.75">
      <c r="A33" s="47"/>
      <c r="B33" s="47"/>
      <c r="C33" s="41"/>
      <c r="D33" s="173"/>
    </row>
    <row r="34" spans="1:4" ht="18.75">
      <c r="A34" s="47"/>
      <c r="B34" s="47"/>
      <c r="C34" s="41"/>
      <c r="D34" s="173"/>
    </row>
    <row r="35" spans="1:4" ht="18.75">
      <c r="A35" s="47"/>
      <c r="B35" s="47"/>
      <c r="C35" s="41"/>
      <c r="D35" s="173"/>
    </row>
    <row r="36" spans="1:4" ht="18.75">
      <c r="A36" s="47"/>
      <c r="B36" s="47"/>
      <c r="C36" s="41"/>
      <c r="D36" s="173"/>
    </row>
    <row r="37" spans="1:4" ht="18.75">
      <c r="A37" s="47"/>
      <c r="B37" s="47"/>
      <c r="C37" s="41"/>
      <c r="D37" s="173"/>
    </row>
    <row r="38" spans="1:4" ht="18.75">
      <c r="A38" s="47"/>
      <c r="B38" s="47"/>
      <c r="C38" s="41"/>
      <c r="D38" s="173"/>
    </row>
    <row r="39" spans="1:4" ht="18.75">
      <c r="A39" s="47"/>
      <c r="B39" s="47"/>
      <c r="C39" s="41"/>
      <c r="D39" s="173"/>
    </row>
    <row r="40" spans="1:4" ht="18.75">
      <c r="A40" s="47"/>
      <c r="B40" s="47"/>
      <c r="C40" s="41"/>
      <c r="D40" s="173"/>
    </row>
    <row r="41" spans="1:4" ht="18.75">
      <c r="A41" s="47"/>
      <c r="B41" s="47"/>
      <c r="C41" s="41"/>
      <c r="D41" s="173"/>
    </row>
    <row r="42" spans="1:4" ht="18.75">
      <c r="A42" s="47"/>
      <c r="B42" s="47"/>
      <c r="C42" s="41"/>
      <c r="D42" s="173"/>
    </row>
    <row r="43" spans="1:4" ht="18.75">
      <c r="A43" s="47"/>
      <c r="B43" s="47"/>
      <c r="C43" s="41"/>
      <c r="D43" s="173"/>
    </row>
    <row r="44" spans="3:4" s="47" customFormat="1" ht="19.5" thickBot="1">
      <c r="C44" s="41"/>
      <c r="D44" s="173"/>
    </row>
    <row r="45" spans="1:4" ht="19.5" thickBot="1">
      <c r="A45" s="84" t="s">
        <v>127</v>
      </c>
      <c r="B45" s="116" t="s">
        <v>511</v>
      </c>
      <c r="C45" s="85" t="s">
        <v>26</v>
      </c>
      <c r="D45" s="174"/>
    </row>
    <row r="46" spans="1:5" ht="18.75">
      <c r="A46" s="43">
        <v>1031</v>
      </c>
      <c r="B46" s="57">
        <v>5</v>
      </c>
      <c r="C46" s="30" t="s">
        <v>139</v>
      </c>
      <c r="D46" s="171">
        <v>20000</v>
      </c>
      <c r="E46" s="49"/>
    </row>
    <row r="47" spans="1:5" ht="18.75">
      <c r="A47" s="44">
        <v>2212</v>
      </c>
      <c r="B47" s="57">
        <v>5</v>
      </c>
      <c r="C47" s="30" t="s">
        <v>510</v>
      </c>
      <c r="D47" s="171">
        <v>130000</v>
      </c>
      <c r="E47" s="49"/>
    </row>
    <row r="48" spans="1:5" ht="18.75">
      <c r="A48" s="44"/>
      <c r="B48" s="57">
        <v>6</v>
      </c>
      <c r="C48" s="30" t="s">
        <v>647</v>
      </c>
      <c r="D48" s="171">
        <v>580000</v>
      </c>
      <c r="E48" s="49"/>
    </row>
    <row r="49" spans="1:4" ht="18.75">
      <c r="A49" s="44">
        <v>2310</v>
      </c>
      <c r="B49" s="58">
        <v>5</v>
      </c>
      <c r="C49" s="72" t="s">
        <v>353</v>
      </c>
      <c r="D49" s="171">
        <v>179600</v>
      </c>
    </row>
    <row r="50" spans="1:4" ht="18.75">
      <c r="A50" s="44"/>
      <c r="B50" s="58">
        <v>6</v>
      </c>
      <c r="C50" s="72" t="s">
        <v>690</v>
      </c>
      <c r="D50" s="171">
        <v>130000</v>
      </c>
    </row>
    <row r="51" spans="1:4" ht="18.75">
      <c r="A51" s="44">
        <v>2321</v>
      </c>
      <c r="B51" s="58">
        <v>5</v>
      </c>
      <c r="C51" s="72" t="s">
        <v>602</v>
      </c>
      <c r="D51" s="171">
        <v>150000</v>
      </c>
    </row>
    <row r="52" spans="1:4" ht="18.75">
      <c r="A52" s="44"/>
      <c r="B52" s="58">
        <v>6</v>
      </c>
      <c r="C52" s="72" t="s">
        <v>715</v>
      </c>
      <c r="D52" s="171">
        <v>150000</v>
      </c>
    </row>
    <row r="53" spans="1:4" ht="18.75">
      <c r="A53" s="44">
        <v>3314</v>
      </c>
      <c r="B53" s="58">
        <v>5</v>
      </c>
      <c r="C53" s="72" t="s">
        <v>143</v>
      </c>
      <c r="D53" s="171">
        <v>9000</v>
      </c>
    </row>
    <row r="54" spans="1:4" ht="18.75">
      <c r="A54" s="44">
        <v>3319</v>
      </c>
      <c r="B54" s="58">
        <v>5</v>
      </c>
      <c r="C54" s="72" t="s">
        <v>144</v>
      </c>
      <c r="D54" s="171">
        <v>2000</v>
      </c>
    </row>
    <row r="55" spans="1:4" ht="18.75">
      <c r="A55" s="44">
        <v>3326</v>
      </c>
      <c r="B55" s="58">
        <v>5</v>
      </c>
      <c r="C55" s="72" t="s">
        <v>610</v>
      </c>
      <c r="D55" s="171">
        <v>101500</v>
      </c>
    </row>
    <row r="56" spans="1:4" ht="18.75">
      <c r="A56" s="44">
        <v>3412</v>
      </c>
      <c r="B56" s="58">
        <v>5</v>
      </c>
      <c r="C56" s="72" t="s">
        <v>414</v>
      </c>
      <c r="D56" s="171">
        <v>15000</v>
      </c>
    </row>
    <row r="57" spans="1:4" ht="18.75">
      <c r="A57" s="44">
        <v>3429</v>
      </c>
      <c r="B57" s="58">
        <v>5</v>
      </c>
      <c r="C57" s="72" t="s">
        <v>147</v>
      </c>
      <c r="D57" s="171">
        <v>40000</v>
      </c>
    </row>
    <row r="58" spans="1:4" ht="18.75">
      <c r="A58" s="44">
        <v>3612</v>
      </c>
      <c r="B58" s="58">
        <v>5</v>
      </c>
      <c r="C58" s="72" t="s">
        <v>148</v>
      </c>
      <c r="D58" s="171">
        <v>140000</v>
      </c>
    </row>
    <row r="59" spans="1:4" ht="18.75">
      <c r="A59" s="44">
        <v>3631</v>
      </c>
      <c r="B59" s="58">
        <v>5</v>
      </c>
      <c r="C59" s="72" t="s">
        <v>149</v>
      </c>
      <c r="D59" s="171">
        <v>67000</v>
      </c>
    </row>
    <row r="60" spans="1:4" ht="18.75">
      <c r="A60" s="44">
        <v>3721</v>
      </c>
      <c r="B60" s="58">
        <v>5</v>
      </c>
      <c r="C60" s="72" t="s">
        <v>150</v>
      </c>
      <c r="D60" s="171">
        <v>8000</v>
      </c>
    </row>
    <row r="61" spans="1:4" ht="18.75">
      <c r="A61" s="44">
        <v>3722</v>
      </c>
      <c r="B61" s="58">
        <v>5</v>
      </c>
      <c r="C61" s="72" t="s">
        <v>151</v>
      </c>
      <c r="D61" s="171">
        <v>150000</v>
      </c>
    </row>
    <row r="62" spans="1:4" ht="18.75">
      <c r="A62" s="44">
        <v>3723</v>
      </c>
      <c r="B62" s="58">
        <v>5</v>
      </c>
      <c r="C62" s="72" t="s">
        <v>152</v>
      </c>
      <c r="D62" s="171">
        <v>40000</v>
      </c>
    </row>
    <row r="63" spans="1:4" ht="18.75">
      <c r="A63" s="44">
        <v>3745</v>
      </c>
      <c r="B63" s="58">
        <v>5</v>
      </c>
      <c r="C63" s="72" t="s">
        <v>153</v>
      </c>
      <c r="D63" s="171">
        <v>71308</v>
      </c>
    </row>
    <row r="64" spans="1:4" ht="18.75">
      <c r="A64" s="44">
        <v>5512</v>
      </c>
      <c r="B64" s="58">
        <v>5</v>
      </c>
      <c r="C64" s="72" t="s">
        <v>154</v>
      </c>
      <c r="D64" s="171">
        <v>103000</v>
      </c>
    </row>
    <row r="65" spans="1:6" ht="18.75">
      <c r="A65" s="44">
        <v>6112</v>
      </c>
      <c r="B65" s="58">
        <v>5</v>
      </c>
      <c r="C65" s="73" t="s">
        <v>155</v>
      </c>
      <c r="D65" s="171">
        <v>294300</v>
      </c>
      <c r="F65" s="50"/>
    </row>
    <row r="66" spans="1:4" ht="18.75">
      <c r="A66" s="44">
        <v>6171</v>
      </c>
      <c r="B66" s="58">
        <v>5</v>
      </c>
      <c r="C66" s="73" t="s">
        <v>156</v>
      </c>
      <c r="D66" s="171">
        <v>299437</v>
      </c>
    </row>
    <row r="67" spans="1:5" ht="18.75">
      <c r="A67" s="44">
        <v>6399</v>
      </c>
      <c r="B67" s="44">
        <v>5</v>
      </c>
      <c r="C67" s="63" t="s">
        <v>608</v>
      </c>
      <c r="D67" s="171">
        <v>100000</v>
      </c>
      <c r="E67" s="71"/>
    </row>
    <row r="68" spans="1:6" ht="19.5" thickBot="1">
      <c r="A68" s="83"/>
      <c r="B68" s="117"/>
      <c r="C68" s="88"/>
      <c r="D68" s="172"/>
      <c r="E68" s="50"/>
      <c r="F68" s="50"/>
    </row>
    <row r="69" spans="1:4" ht="19.5" thickBot="1">
      <c r="A69" s="84"/>
      <c r="B69" s="116"/>
      <c r="C69" s="85" t="s">
        <v>24</v>
      </c>
      <c r="D69" s="174">
        <f>SUM(D46:D68)</f>
        <v>2780145</v>
      </c>
    </row>
    <row r="70" spans="1:2" ht="12.75">
      <c r="A70" s="2" t="s">
        <v>512</v>
      </c>
      <c r="B70" s="2" t="s">
        <v>513</v>
      </c>
    </row>
    <row r="71" spans="1:2" ht="12.75">
      <c r="A71" s="2" t="s">
        <v>514</v>
      </c>
      <c r="B71" s="2" t="s">
        <v>515</v>
      </c>
    </row>
    <row r="73" spans="1:6" ht="12.75">
      <c r="A73" s="2" t="s">
        <v>236</v>
      </c>
      <c r="C73" s="50"/>
      <c r="D73" s="50"/>
      <c r="F73" s="50"/>
    </row>
    <row r="75" ht="12.75">
      <c r="A75" s="2" t="s">
        <v>657</v>
      </c>
    </row>
    <row r="76" ht="12.75">
      <c r="A76" s="2" t="s">
        <v>518</v>
      </c>
    </row>
    <row r="77" ht="12.75">
      <c r="A77" s="2" t="s">
        <v>519</v>
      </c>
    </row>
    <row r="78" ht="18">
      <c r="A78" s="118"/>
    </row>
    <row r="79" ht="18">
      <c r="A79" s="118"/>
    </row>
    <row r="80" ht="18">
      <c r="A80" s="118"/>
    </row>
    <row r="81" ht="18">
      <c r="A81" s="118"/>
    </row>
    <row r="82" ht="18">
      <c r="A82" s="118"/>
    </row>
    <row r="83" ht="18">
      <c r="A83" s="118"/>
    </row>
    <row r="84" ht="18">
      <c r="A84" s="118"/>
    </row>
    <row r="85" ht="18">
      <c r="A85" s="118"/>
    </row>
    <row r="86" ht="18">
      <c r="A86" s="118"/>
    </row>
    <row r="87" ht="18">
      <c r="A87" s="118"/>
    </row>
    <row r="88" ht="18">
      <c r="A88" s="118"/>
    </row>
    <row r="89" ht="18">
      <c r="A89" s="118"/>
    </row>
    <row r="90" ht="18">
      <c r="A90" s="118"/>
    </row>
  </sheetData>
  <sheetProtection/>
  <printOptions/>
  <pageMargins left="0.7" right="0.7" top="0.787401575" bottom="0.7874015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73">
      <selection activeCell="D80" sqref="D80"/>
    </sheetView>
  </sheetViews>
  <sheetFormatPr defaultColWidth="9.140625" defaultRowHeight="12.75"/>
  <cols>
    <col min="1" max="2" width="7.7109375" style="2" customWidth="1"/>
    <col min="3" max="3" width="55.57421875" style="2" customWidth="1"/>
    <col min="4" max="4" width="14.8515625" style="2" customWidth="1"/>
    <col min="5" max="5" width="10.140625" style="2" bestFit="1" customWidth="1"/>
    <col min="6" max="6" width="10.00390625" style="2" bestFit="1" customWidth="1"/>
    <col min="7" max="16384" width="9.140625" style="2" customWidth="1"/>
  </cols>
  <sheetData>
    <row r="1" ht="19.5" thickBot="1">
      <c r="C1" s="41" t="s">
        <v>714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678</v>
      </c>
      <c r="D3" s="113">
        <v>348000</v>
      </c>
    </row>
    <row r="4" spans="1:13" ht="18.75">
      <c r="A4" s="58"/>
      <c r="B4" s="44">
        <v>1112</v>
      </c>
      <c r="C4" s="8" t="s">
        <v>128</v>
      </c>
      <c r="D4" s="106">
        <v>8500</v>
      </c>
      <c r="F4" s="71"/>
      <c r="H4" s="47"/>
      <c r="I4" s="47"/>
      <c r="J4" s="47"/>
      <c r="K4" s="47"/>
      <c r="L4" s="47"/>
      <c r="M4" s="47"/>
    </row>
    <row r="5" spans="1:13" ht="18.75">
      <c r="A5" s="58"/>
      <c r="B5" s="44">
        <v>1113</v>
      </c>
      <c r="C5" s="61" t="s">
        <v>128</v>
      </c>
      <c r="D5" s="106">
        <v>25000</v>
      </c>
      <c r="H5" s="130"/>
      <c r="I5" s="130"/>
      <c r="J5" s="131"/>
      <c r="K5" s="130"/>
      <c r="L5" s="130"/>
      <c r="M5" s="132"/>
    </row>
    <row r="6" spans="1:14" ht="18.75">
      <c r="A6" s="58"/>
      <c r="B6" s="44">
        <v>1121</v>
      </c>
      <c r="C6" s="61" t="s">
        <v>128</v>
      </c>
      <c r="D6" s="106">
        <v>272000</v>
      </c>
      <c r="F6" s="71"/>
      <c r="G6" s="47"/>
      <c r="H6" s="130"/>
      <c r="I6" s="130"/>
      <c r="J6" s="131"/>
      <c r="K6" s="130"/>
      <c r="L6" s="130"/>
      <c r="M6" s="132"/>
      <c r="N6" s="47"/>
    </row>
    <row r="7" spans="1:14" ht="18.75">
      <c r="A7" s="58"/>
      <c r="B7" s="44">
        <v>1122</v>
      </c>
      <c r="C7" s="61" t="s">
        <v>128</v>
      </c>
      <c r="D7" s="106">
        <v>100000</v>
      </c>
      <c r="F7" s="71"/>
      <c r="G7" s="47"/>
      <c r="H7" s="130"/>
      <c r="I7" s="130"/>
      <c r="J7" s="131"/>
      <c r="K7" s="130"/>
      <c r="L7" s="130"/>
      <c r="M7" s="132"/>
      <c r="N7" s="47"/>
    </row>
    <row r="8" spans="1:14" ht="18.75">
      <c r="A8" s="58"/>
      <c r="B8" s="44">
        <v>1211</v>
      </c>
      <c r="C8" s="61" t="s">
        <v>128</v>
      </c>
      <c r="D8" s="106">
        <v>670000</v>
      </c>
      <c r="G8" s="47"/>
      <c r="H8" s="130"/>
      <c r="I8" s="130"/>
      <c r="J8" s="131"/>
      <c r="K8" s="130"/>
      <c r="L8" s="130"/>
      <c r="M8" s="132"/>
      <c r="N8" s="47"/>
    </row>
    <row r="9" spans="1:14" ht="18.75">
      <c r="A9" s="58"/>
      <c r="B9" s="44">
        <v>1341</v>
      </c>
      <c r="C9" s="62" t="s">
        <v>130</v>
      </c>
      <c r="D9" s="106">
        <v>1500</v>
      </c>
      <c r="G9" s="47"/>
      <c r="H9" s="130"/>
      <c r="I9" s="130"/>
      <c r="J9" s="131"/>
      <c r="K9" s="130"/>
      <c r="L9" s="130"/>
      <c r="M9" s="132"/>
      <c r="N9" s="47"/>
    </row>
    <row r="10" spans="1:14" ht="18.75">
      <c r="A10" s="58"/>
      <c r="B10" s="44">
        <v>1340</v>
      </c>
      <c r="C10" s="62" t="s">
        <v>135</v>
      </c>
      <c r="D10" s="106">
        <v>65000</v>
      </c>
      <c r="G10" s="47"/>
      <c r="H10" s="130"/>
      <c r="I10" s="130"/>
      <c r="J10" s="131"/>
      <c r="K10" s="130"/>
      <c r="L10" s="130"/>
      <c r="M10" s="132"/>
      <c r="N10" s="47"/>
    </row>
    <row r="11" spans="1:14" ht="18.75">
      <c r="A11" s="58"/>
      <c r="B11" s="44">
        <v>1381</v>
      </c>
      <c r="C11" s="61" t="s">
        <v>128</v>
      </c>
      <c r="D11" s="106">
        <v>4250</v>
      </c>
      <c r="G11" s="47"/>
      <c r="H11" s="130"/>
      <c r="I11" s="130"/>
      <c r="J11" s="131"/>
      <c r="K11" s="130"/>
      <c r="L11" s="130"/>
      <c r="M11" s="132"/>
      <c r="N11" s="47"/>
    </row>
    <row r="12" spans="1:14" ht="18.75">
      <c r="A12" s="58"/>
      <c r="B12" s="44">
        <v>1511</v>
      </c>
      <c r="C12" s="61" t="s">
        <v>129</v>
      </c>
      <c r="D12" s="106">
        <v>75000</v>
      </c>
      <c r="G12" s="47"/>
      <c r="H12" s="202"/>
      <c r="I12" s="203"/>
      <c r="J12" s="203"/>
      <c r="K12" s="203"/>
      <c r="L12" s="203"/>
      <c r="M12" s="203"/>
      <c r="N12" s="47"/>
    </row>
    <row r="13" spans="1:14" ht="18.75">
      <c r="A13" s="58"/>
      <c r="B13" s="44">
        <v>4112</v>
      </c>
      <c r="C13" s="62" t="s">
        <v>679</v>
      </c>
      <c r="D13" s="106">
        <v>70800</v>
      </c>
      <c r="G13" s="47"/>
      <c r="H13" s="130"/>
      <c r="I13" s="130"/>
      <c r="J13" s="131"/>
      <c r="K13" s="130"/>
      <c r="L13" s="130"/>
      <c r="M13" s="132"/>
      <c r="N13" s="47"/>
    </row>
    <row r="14" spans="1:14" ht="18.75">
      <c r="A14" s="58">
        <v>1012</v>
      </c>
      <c r="B14" s="44">
        <v>2131</v>
      </c>
      <c r="C14" s="62" t="s">
        <v>132</v>
      </c>
      <c r="D14" s="106">
        <v>72000</v>
      </c>
      <c r="G14" s="47"/>
      <c r="H14" s="130"/>
      <c r="I14" s="130"/>
      <c r="J14" s="131"/>
      <c r="K14" s="130"/>
      <c r="L14" s="130"/>
      <c r="M14" s="132"/>
      <c r="N14" s="47"/>
    </row>
    <row r="15" spans="1:14" ht="18.75">
      <c r="A15" s="58">
        <v>1031</v>
      </c>
      <c r="B15" s="44">
        <v>2111</v>
      </c>
      <c r="C15" s="62" t="s">
        <v>139</v>
      </c>
      <c r="D15" s="106">
        <v>5000</v>
      </c>
      <c r="G15" s="47"/>
      <c r="H15" s="130"/>
      <c r="I15" s="130"/>
      <c r="J15" s="131"/>
      <c r="K15" s="130"/>
      <c r="L15" s="130"/>
      <c r="M15" s="132"/>
      <c r="N15" s="47"/>
    </row>
    <row r="16" spans="1:14" ht="18.75">
      <c r="A16" s="58">
        <v>1032</v>
      </c>
      <c r="B16" s="44">
        <v>2131</v>
      </c>
      <c r="C16" s="62" t="s">
        <v>133</v>
      </c>
      <c r="D16" s="106">
        <v>200000</v>
      </c>
      <c r="G16" s="47"/>
      <c r="H16" s="130"/>
      <c r="I16" s="130"/>
      <c r="J16" s="131"/>
      <c r="K16" s="130"/>
      <c r="L16" s="130"/>
      <c r="M16" s="130"/>
      <c r="N16" s="47"/>
    </row>
    <row r="17" spans="1:14" ht="18.75">
      <c r="A17" s="58">
        <v>2310</v>
      </c>
      <c r="B17" s="44">
        <v>2111</v>
      </c>
      <c r="C17" s="62" t="s">
        <v>131</v>
      </c>
      <c r="D17" s="106">
        <v>50000</v>
      </c>
      <c r="G17" s="47"/>
      <c r="H17" s="204"/>
      <c r="I17" s="205"/>
      <c r="J17" s="131"/>
      <c r="K17" s="132"/>
      <c r="L17" s="132"/>
      <c r="M17" s="132"/>
      <c r="N17" s="47"/>
    </row>
    <row r="18" spans="1:14" ht="18.75">
      <c r="A18" s="58">
        <v>3612</v>
      </c>
      <c r="B18" s="44">
        <v>2132</v>
      </c>
      <c r="C18" s="62" t="s">
        <v>134</v>
      </c>
      <c r="D18" s="106">
        <v>120500</v>
      </c>
      <c r="G18" s="47"/>
      <c r="H18" s="47"/>
      <c r="I18" s="47"/>
      <c r="J18" s="47"/>
      <c r="K18" s="47"/>
      <c r="L18" s="47"/>
      <c r="M18" s="47"/>
      <c r="N18" s="47"/>
    </row>
    <row r="19" spans="1:14" ht="18.75">
      <c r="A19" s="58">
        <v>3723</v>
      </c>
      <c r="B19" s="44">
        <v>2324</v>
      </c>
      <c r="C19" s="62" t="s">
        <v>680</v>
      </c>
      <c r="D19" s="106">
        <v>20000</v>
      </c>
      <c r="G19" s="47"/>
      <c r="H19" s="47"/>
      <c r="I19" s="47"/>
      <c r="J19" s="47"/>
      <c r="K19" s="47"/>
      <c r="L19" s="47"/>
      <c r="M19" s="47"/>
      <c r="N19" s="47"/>
    </row>
    <row r="20" spans="1:14" ht="18.75">
      <c r="A20" s="58">
        <v>6171</v>
      </c>
      <c r="B20" s="44">
        <v>2141</v>
      </c>
      <c r="C20" s="62" t="s">
        <v>138</v>
      </c>
      <c r="D20" s="106">
        <v>300</v>
      </c>
      <c r="G20" s="47"/>
      <c r="H20" s="47"/>
      <c r="I20" s="47"/>
      <c r="J20" s="47"/>
      <c r="K20" s="47"/>
      <c r="L20" s="47"/>
      <c r="M20" s="47"/>
      <c r="N20" s="47"/>
    </row>
    <row r="21" spans="1:14" ht="18.75">
      <c r="A21" s="58"/>
      <c r="B21" s="44"/>
      <c r="C21" s="62" t="s">
        <v>24</v>
      </c>
      <c r="D21" s="106">
        <f>SUM(D3:D20)</f>
        <v>2107850</v>
      </c>
      <c r="G21" s="47"/>
      <c r="H21" s="47"/>
      <c r="I21" s="47"/>
      <c r="J21" s="47"/>
      <c r="K21" s="47"/>
      <c r="L21" s="47"/>
      <c r="M21" s="47"/>
      <c r="N21" s="47"/>
    </row>
    <row r="22" spans="1:4" s="47" customFormat="1" ht="19.5" thickBot="1">
      <c r="A22" s="76"/>
      <c r="B22" s="77"/>
      <c r="C22" s="41"/>
      <c r="D22" s="114"/>
    </row>
    <row r="23" spans="1:14" ht="19.5" thickBot="1">
      <c r="A23" s="79" t="s">
        <v>127</v>
      </c>
      <c r="B23" s="80" t="s">
        <v>166</v>
      </c>
      <c r="C23" s="60" t="s">
        <v>26</v>
      </c>
      <c r="D23" s="115" t="s">
        <v>165</v>
      </c>
      <c r="G23" s="47"/>
      <c r="H23" s="130"/>
      <c r="I23" s="131"/>
      <c r="J23" s="130"/>
      <c r="K23" s="130"/>
      <c r="L23" s="132"/>
      <c r="M23" s="47"/>
      <c r="N23" s="47"/>
    </row>
    <row r="24" spans="1:13" ht="18.75">
      <c r="A24" s="57">
        <v>1031</v>
      </c>
      <c r="B24" s="43">
        <v>5169</v>
      </c>
      <c r="C24" s="61" t="s">
        <v>139</v>
      </c>
      <c r="D24" s="113">
        <v>20000</v>
      </c>
      <c r="E24" s="49"/>
      <c r="H24" s="130"/>
      <c r="I24" s="131"/>
      <c r="J24" s="130"/>
      <c r="K24" s="130"/>
      <c r="L24" s="132"/>
      <c r="M24" s="47"/>
    </row>
    <row r="25" spans="1:13" ht="18.75">
      <c r="A25" s="58">
        <v>2212</v>
      </c>
      <c r="B25" s="44">
        <v>5169</v>
      </c>
      <c r="C25" s="61" t="s">
        <v>140</v>
      </c>
      <c r="D25" s="106">
        <v>30000</v>
      </c>
      <c r="E25" s="49"/>
      <c r="H25" s="130"/>
      <c r="I25" s="131"/>
      <c r="J25" s="130"/>
      <c r="K25" s="130"/>
      <c r="L25" s="132"/>
      <c r="M25" s="47"/>
    </row>
    <row r="26" spans="1:13" ht="18.75">
      <c r="A26" s="58"/>
      <c r="B26" s="44">
        <v>5171</v>
      </c>
      <c r="C26" s="61" t="s">
        <v>598</v>
      </c>
      <c r="D26" s="106">
        <v>100000</v>
      </c>
      <c r="E26" s="49"/>
      <c r="H26" s="130"/>
      <c r="I26" s="131"/>
      <c r="J26" s="130"/>
      <c r="K26" s="130"/>
      <c r="L26" s="132"/>
      <c r="M26" s="47"/>
    </row>
    <row r="27" spans="1:13" ht="18.75">
      <c r="A27" s="58"/>
      <c r="B27" s="44">
        <v>6121</v>
      </c>
      <c r="C27" s="61" t="s">
        <v>647</v>
      </c>
      <c r="D27" s="106">
        <v>580000</v>
      </c>
      <c r="E27" s="49"/>
      <c r="H27" s="130"/>
      <c r="I27" s="131"/>
      <c r="J27" s="130"/>
      <c r="K27" s="130"/>
      <c r="L27" s="132"/>
      <c r="M27" s="47"/>
    </row>
    <row r="28" spans="1:13" ht="18.75">
      <c r="A28" s="58">
        <v>2310</v>
      </c>
      <c r="B28" s="44">
        <v>5154</v>
      </c>
      <c r="C28" s="62" t="s">
        <v>163</v>
      </c>
      <c r="D28" s="106">
        <v>35000</v>
      </c>
      <c r="H28" s="130"/>
      <c r="I28" s="131"/>
      <c r="J28" s="130"/>
      <c r="K28" s="130"/>
      <c r="L28" s="132"/>
      <c r="M28" s="47"/>
    </row>
    <row r="29" spans="1:13" ht="18.75">
      <c r="A29" s="58"/>
      <c r="B29" s="44">
        <v>5164</v>
      </c>
      <c r="C29" s="62" t="s">
        <v>164</v>
      </c>
      <c r="D29" s="106">
        <v>100</v>
      </c>
      <c r="H29" s="130"/>
      <c r="I29" s="131"/>
      <c r="J29" s="130"/>
      <c r="K29" s="130"/>
      <c r="L29" s="132"/>
      <c r="M29" s="47"/>
    </row>
    <row r="30" spans="1:13" ht="18.75">
      <c r="A30" s="58"/>
      <c r="B30" s="44">
        <v>5169</v>
      </c>
      <c r="C30" s="62" t="s">
        <v>599</v>
      </c>
      <c r="D30" s="106">
        <v>60000</v>
      </c>
      <c r="H30" s="130"/>
      <c r="I30" s="131"/>
      <c r="J30" s="130"/>
      <c r="K30" s="130"/>
      <c r="L30" s="132"/>
      <c r="M30" s="47"/>
    </row>
    <row r="31" spans="1:13" ht="18.75">
      <c r="A31" s="58"/>
      <c r="B31" s="44">
        <v>5021</v>
      </c>
      <c r="C31" s="62" t="s">
        <v>501</v>
      </c>
      <c r="D31" s="106">
        <v>14500</v>
      </c>
      <c r="H31" s="130"/>
      <c r="I31" s="131"/>
      <c r="J31" s="130"/>
      <c r="K31" s="130"/>
      <c r="L31" s="132"/>
      <c r="M31" s="47"/>
    </row>
    <row r="32" spans="1:13" ht="18.75">
      <c r="A32" s="58"/>
      <c r="B32" s="44">
        <v>5171</v>
      </c>
      <c r="C32" s="62" t="s">
        <v>168</v>
      </c>
      <c r="D32" s="106">
        <v>60000</v>
      </c>
      <c r="H32" s="130"/>
      <c r="I32" s="131"/>
      <c r="J32" s="130"/>
      <c r="K32" s="130"/>
      <c r="L32" s="132"/>
      <c r="M32" s="47"/>
    </row>
    <row r="33" spans="1:13" ht="18.75">
      <c r="A33" s="58"/>
      <c r="B33" s="44">
        <v>5139</v>
      </c>
      <c r="C33" s="62" t="s">
        <v>587</v>
      </c>
      <c r="D33" s="106">
        <v>10000</v>
      </c>
      <c r="H33" s="47"/>
      <c r="I33" s="47"/>
      <c r="J33" s="47"/>
      <c r="K33" s="47"/>
      <c r="L33" s="47"/>
      <c r="M33" s="47"/>
    </row>
    <row r="34" spans="1:13" ht="18.75">
      <c r="A34" s="58"/>
      <c r="B34" s="44">
        <v>6121</v>
      </c>
      <c r="C34" s="62" t="s">
        <v>686</v>
      </c>
      <c r="D34" s="106">
        <v>130000</v>
      </c>
      <c r="H34" s="47"/>
      <c r="I34" s="47"/>
      <c r="J34" s="47"/>
      <c r="K34" s="47"/>
      <c r="L34" s="47"/>
      <c r="M34" s="47"/>
    </row>
    <row r="35" spans="1:13" ht="18.75">
      <c r="A35" s="58">
        <v>2321</v>
      </c>
      <c r="B35" s="44">
        <v>5169</v>
      </c>
      <c r="C35" s="62" t="s">
        <v>687</v>
      </c>
      <c r="D35" s="106">
        <v>150000</v>
      </c>
      <c r="H35" s="47"/>
      <c r="I35" s="47"/>
      <c r="J35" s="47"/>
      <c r="K35" s="47"/>
      <c r="L35" s="47"/>
      <c r="M35" s="47"/>
    </row>
    <row r="36" spans="1:13" ht="18.75">
      <c r="A36" s="58"/>
      <c r="B36" s="44">
        <v>6121</v>
      </c>
      <c r="C36" s="62" t="s">
        <v>595</v>
      </c>
      <c r="D36" s="106">
        <v>150000</v>
      </c>
      <c r="H36" s="47"/>
      <c r="I36" s="47"/>
      <c r="J36" s="47"/>
      <c r="K36" s="47"/>
      <c r="L36" s="47"/>
      <c r="M36" s="47"/>
    </row>
    <row r="37" spans="1:4" ht="18.75">
      <c r="A37" s="58">
        <v>3314</v>
      </c>
      <c r="B37" s="44">
        <v>5021</v>
      </c>
      <c r="C37" s="62" t="s">
        <v>170</v>
      </c>
      <c r="D37" s="106">
        <v>8000</v>
      </c>
    </row>
    <row r="38" spans="1:4" ht="18.75">
      <c r="A38" s="58"/>
      <c r="B38" s="44">
        <v>5137</v>
      </c>
      <c r="C38" s="62" t="s">
        <v>398</v>
      </c>
      <c r="D38" s="106">
        <v>1000</v>
      </c>
    </row>
    <row r="39" spans="1:4" ht="18.75">
      <c r="A39" s="58">
        <v>3319</v>
      </c>
      <c r="B39" s="44">
        <v>5021</v>
      </c>
      <c r="C39" s="62" t="s">
        <v>213</v>
      </c>
      <c r="D39" s="106">
        <v>2000</v>
      </c>
    </row>
    <row r="40" spans="1:4" ht="18.75">
      <c r="A40" s="58">
        <v>3326</v>
      </c>
      <c r="B40" s="44">
        <v>5139</v>
      </c>
      <c r="C40" s="62" t="s">
        <v>172</v>
      </c>
      <c r="D40" s="106">
        <v>1500</v>
      </c>
    </row>
    <row r="41" spans="1:4" ht="18.75">
      <c r="A41" s="58"/>
      <c r="B41" s="44">
        <v>5171</v>
      </c>
      <c r="C41" s="62" t="s">
        <v>685</v>
      </c>
      <c r="D41" s="106">
        <v>100000</v>
      </c>
    </row>
    <row r="42" spans="1:4" ht="18.75">
      <c r="A42" s="58">
        <v>3412</v>
      </c>
      <c r="B42" s="44">
        <v>5171</v>
      </c>
      <c r="C42" s="62" t="s">
        <v>506</v>
      </c>
      <c r="D42" s="106">
        <v>15000</v>
      </c>
    </row>
    <row r="43" spans="1:4" ht="18.75">
      <c r="A43" s="58">
        <v>3429</v>
      </c>
      <c r="B43" s="44">
        <v>5139</v>
      </c>
      <c r="C43" s="62" t="s">
        <v>174</v>
      </c>
      <c r="D43" s="106">
        <v>5000</v>
      </c>
    </row>
    <row r="44" spans="1:12" ht="18.75">
      <c r="A44" s="58"/>
      <c r="B44" s="44">
        <v>5169</v>
      </c>
      <c r="C44" s="62" t="s">
        <v>502</v>
      </c>
      <c r="D44" s="106">
        <v>25000</v>
      </c>
      <c r="H44" s="47"/>
      <c r="I44" s="47"/>
      <c r="J44" s="47"/>
      <c r="K44" s="47"/>
      <c r="L44" s="47"/>
    </row>
    <row r="45" spans="1:4" ht="18.75">
      <c r="A45" s="58"/>
      <c r="B45" s="44">
        <v>5175</v>
      </c>
      <c r="C45" s="62" t="s">
        <v>175</v>
      </c>
      <c r="D45" s="106">
        <v>10000</v>
      </c>
    </row>
    <row r="46" spans="1:4" ht="18.75">
      <c r="A46" s="58">
        <v>3612</v>
      </c>
      <c r="B46" s="44">
        <v>5171</v>
      </c>
      <c r="C46" s="62" t="s">
        <v>148</v>
      </c>
      <c r="D46" s="106">
        <v>140000</v>
      </c>
    </row>
    <row r="47" spans="1:4" ht="18.75">
      <c r="A47" s="58">
        <v>3631</v>
      </c>
      <c r="B47" s="44">
        <v>5139</v>
      </c>
      <c r="C47" s="62" t="s">
        <v>588</v>
      </c>
      <c r="D47" s="106">
        <v>17000</v>
      </c>
    </row>
    <row r="48" spans="1:4" ht="18.75">
      <c r="A48" s="58"/>
      <c r="B48" s="44">
        <v>5154</v>
      </c>
      <c r="C48" s="62" t="s">
        <v>176</v>
      </c>
      <c r="D48" s="106">
        <v>20000</v>
      </c>
    </row>
    <row r="49" spans="1:4" ht="18.75">
      <c r="A49" s="58"/>
      <c r="B49" s="44">
        <v>5169</v>
      </c>
      <c r="C49" s="62" t="s">
        <v>600</v>
      </c>
      <c r="D49" s="106">
        <v>30000</v>
      </c>
    </row>
    <row r="50" spans="1:4" ht="18.75">
      <c r="A50" s="58">
        <v>3721</v>
      </c>
      <c r="B50" s="44">
        <v>5169</v>
      </c>
      <c r="C50" s="62" t="s">
        <v>150</v>
      </c>
      <c r="D50" s="106">
        <v>8000</v>
      </c>
    </row>
    <row r="51" spans="1:4" ht="18.75">
      <c r="A51" s="58">
        <v>3722</v>
      </c>
      <c r="B51" s="44">
        <v>5139</v>
      </c>
      <c r="C51" s="62" t="s">
        <v>589</v>
      </c>
      <c r="D51" s="106">
        <v>5000</v>
      </c>
    </row>
    <row r="52" spans="1:4" ht="18.75">
      <c r="A52" s="58"/>
      <c r="B52" s="44">
        <v>5169</v>
      </c>
      <c r="C52" s="62" t="s">
        <v>590</v>
      </c>
      <c r="D52" s="106">
        <v>145000</v>
      </c>
    </row>
    <row r="53" spans="1:4" ht="18.75">
      <c r="A53" s="58">
        <v>3723</v>
      </c>
      <c r="B53" s="44">
        <v>5169</v>
      </c>
      <c r="C53" s="62" t="s">
        <v>152</v>
      </c>
      <c r="D53" s="106">
        <v>40000</v>
      </c>
    </row>
    <row r="54" spans="1:4" ht="18.75">
      <c r="A54" s="58">
        <v>3745</v>
      </c>
      <c r="B54" s="44">
        <v>5021</v>
      </c>
      <c r="C54" s="62" t="s">
        <v>591</v>
      </c>
      <c r="D54" s="106">
        <v>20000</v>
      </c>
    </row>
    <row r="55" spans="1:4" ht="18.75">
      <c r="A55" s="58"/>
      <c r="B55" s="44">
        <v>5137</v>
      </c>
      <c r="C55" s="62" t="s">
        <v>716</v>
      </c>
      <c r="D55" s="106">
        <v>20000</v>
      </c>
    </row>
    <row r="56" spans="1:4" ht="18.75">
      <c r="A56" s="58"/>
      <c r="B56" s="44">
        <v>5139</v>
      </c>
      <c r="C56" s="62" t="s">
        <v>648</v>
      </c>
      <c r="D56" s="106">
        <v>20000</v>
      </c>
    </row>
    <row r="57" spans="1:4" ht="18.75">
      <c r="A57" s="58"/>
      <c r="B57" s="44">
        <v>5156</v>
      </c>
      <c r="C57" s="62" t="s">
        <v>249</v>
      </c>
      <c r="D57" s="106">
        <v>6000</v>
      </c>
    </row>
    <row r="58" spans="1:4" ht="18.75">
      <c r="A58" s="58"/>
      <c r="B58" s="44">
        <v>5163</v>
      </c>
      <c r="C58" s="62" t="s">
        <v>681</v>
      </c>
      <c r="D58" s="106">
        <v>308</v>
      </c>
    </row>
    <row r="59" spans="1:4" ht="18.75">
      <c r="A59" s="58"/>
      <c r="B59" s="44">
        <v>5169</v>
      </c>
      <c r="C59" s="62" t="s">
        <v>179</v>
      </c>
      <c r="D59" s="106">
        <v>20000</v>
      </c>
    </row>
    <row r="60" spans="1:4" ht="18.75">
      <c r="A60" s="58"/>
      <c r="B60" s="44">
        <v>5171</v>
      </c>
      <c r="C60" s="62" t="s">
        <v>503</v>
      </c>
      <c r="D60" s="106">
        <v>5000</v>
      </c>
    </row>
    <row r="61" spans="1:4" ht="18.75">
      <c r="A61" s="58">
        <v>5512</v>
      </c>
      <c r="B61" s="44">
        <v>5137</v>
      </c>
      <c r="C61" s="62" t="s">
        <v>526</v>
      </c>
      <c r="D61" s="106">
        <v>6000</v>
      </c>
    </row>
    <row r="62" spans="1:4" ht="18.75">
      <c r="A62" s="58"/>
      <c r="B62" s="44">
        <v>5139</v>
      </c>
      <c r="C62" s="62" t="s">
        <v>180</v>
      </c>
      <c r="D62" s="106">
        <v>5000</v>
      </c>
    </row>
    <row r="63" spans="1:4" ht="18.75">
      <c r="A63" s="58"/>
      <c r="B63" s="44">
        <v>5153</v>
      </c>
      <c r="C63" s="62" t="s">
        <v>183</v>
      </c>
      <c r="D63" s="106">
        <v>30000</v>
      </c>
    </row>
    <row r="64" spans="1:4" ht="18.75">
      <c r="A64" s="58"/>
      <c r="B64" s="44">
        <v>5154</v>
      </c>
      <c r="C64" s="62" t="s">
        <v>217</v>
      </c>
      <c r="D64" s="106">
        <v>30000</v>
      </c>
    </row>
    <row r="65" spans="1:4" ht="18.75">
      <c r="A65" s="58"/>
      <c r="B65" s="44">
        <v>5156</v>
      </c>
      <c r="C65" s="62" t="s">
        <v>186</v>
      </c>
      <c r="D65" s="106">
        <v>2000</v>
      </c>
    </row>
    <row r="66" spans="1:6" ht="18.75">
      <c r="A66" s="58"/>
      <c r="B66" s="44">
        <v>5171</v>
      </c>
      <c r="C66" s="62" t="s">
        <v>503</v>
      </c>
      <c r="D66" s="106">
        <v>30000</v>
      </c>
      <c r="F66" s="50"/>
    </row>
    <row r="67" spans="1:6" ht="18.75">
      <c r="A67" s="58">
        <v>6112</v>
      </c>
      <c r="B67" s="44">
        <v>5023</v>
      </c>
      <c r="C67" s="63" t="s">
        <v>187</v>
      </c>
      <c r="D67" s="106">
        <v>270000</v>
      </c>
      <c r="F67" s="50"/>
    </row>
    <row r="68" spans="1:4" ht="18.75">
      <c r="A68" s="58"/>
      <c r="B68" s="44">
        <v>5032</v>
      </c>
      <c r="C68" s="63" t="s">
        <v>188</v>
      </c>
      <c r="D68" s="106">
        <v>24300</v>
      </c>
    </row>
    <row r="69" spans="1:6" ht="18.75">
      <c r="A69" s="58">
        <v>6171</v>
      </c>
      <c r="B69" s="44">
        <v>5021</v>
      </c>
      <c r="C69" s="63" t="s">
        <v>189</v>
      </c>
      <c r="D69" s="106">
        <v>80000</v>
      </c>
      <c r="E69" s="50"/>
      <c r="F69" s="50"/>
    </row>
    <row r="70" spans="1:6" ht="18.75">
      <c r="A70" s="58"/>
      <c r="B70" s="44">
        <v>5137</v>
      </c>
      <c r="C70" s="63" t="s">
        <v>593</v>
      </c>
      <c r="D70" s="106">
        <v>25000</v>
      </c>
      <c r="E70" s="50"/>
      <c r="F70" s="50"/>
    </row>
    <row r="71" spans="1:6" ht="18.75">
      <c r="A71" s="59"/>
      <c r="B71" s="44">
        <v>5139</v>
      </c>
      <c r="C71" s="63" t="s">
        <v>190</v>
      </c>
      <c r="D71" s="106">
        <v>40000</v>
      </c>
      <c r="E71" s="50"/>
      <c r="F71" s="50"/>
    </row>
    <row r="72" spans="1:6" ht="18.75">
      <c r="A72" s="59"/>
      <c r="B72" s="44">
        <v>5154</v>
      </c>
      <c r="C72" s="63" t="s">
        <v>191</v>
      </c>
      <c r="D72" s="106">
        <v>10000</v>
      </c>
      <c r="E72" s="50"/>
      <c r="F72" s="50"/>
    </row>
    <row r="73" spans="1:6" ht="18.75">
      <c r="A73" s="59"/>
      <c r="B73" s="44">
        <v>5155</v>
      </c>
      <c r="C73" s="63" t="s">
        <v>192</v>
      </c>
      <c r="D73" s="106">
        <v>9000</v>
      </c>
      <c r="F73" s="50"/>
    </row>
    <row r="74" spans="1:6" ht="18.75">
      <c r="A74" s="59"/>
      <c r="B74" s="44">
        <v>5161</v>
      </c>
      <c r="C74" s="63" t="s">
        <v>193</v>
      </c>
      <c r="D74" s="106">
        <v>2000</v>
      </c>
      <c r="E74" s="50"/>
      <c r="F74" s="50"/>
    </row>
    <row r="75" spans="1:6" ht="18.75">
      <c r="A75" s="59"/>
      <c r="B75" s="44">
        <v>5162</v>
      </c>
      <c r="C75" s="63" t="s">
        <v>194</v>
      </c>
      <c r="D75" s="106">
        <v>3000</v>
      </c>
      <c r="E75" s="50"/>
      <c r="F75" s="50"/>
    </row>
    <row r="76" spans="1:6" ht="18.75">
      <c r="A76" s="59"/>
      <c r="B76" s="44">
        <v>5163</v>
      </c>
      <c r="C76" s="63" t="s">
        <v>195</v>
      </c>
      <c r="D76" s="106">
        <v>14000</v>
      </c>
      <c r="E76" s="50"/>
      <c r="F76" s="50"/>
    </row>
    <row r="77" spans="1:6" ht="18.75">
      <c r="A77" s="59"/>
      <c r="B77" s="44">
        <v>5163</v>
      </c>
      <c r="C77" s="63" t="s">
        <v>196</v>
      </c>
      <c r="D77" s="106">
        <v>10000</v>
      </c>
      <c r="E77" s="50"/>
      <c r="F77" s="50"/>
    </row>
    <row r="78" spans="1:6" ht="18.75">
      <c r="A78" s="59"/>
      <c r="B78" s="44">
        <v>5169</v>
      </c>
      <c r="C78" s="63" t="s">
        <v>197</v>
      </c>
      <c r="D78" s="106">
        <v>50000</v>
      </c>
      <c r="E78" s="50"/>
      <c r="F78" s="50"/>
    </row>
    <row r="79" spans="1:6" ht="18.75">
      <c r="A79" s="59"/>
      <c r="B79" s="44">
        <v>5173</v>
      </c>
      <c r="C79" s="63" t="s">
        <v>504</v>
      </c>
      <c r="D79" s="106">
        <v>10000</v>
      </c>
      <c r="E79" s="50"/>
      <c r="F79" s="50"/>
    </row>
    <row r="80" spans="1:5" ht="18.75">
      <c r="A80" s="58"/>
      <c r="B80" s="44">
        <v>5329</v>
      </c>
      <c r="C80" s="63" t="s">
        <v>198</v>
      </c>
      <c r="D80" s="106">
        <v>26437</v>
      </c>
      <c r="E80" s="71"/>
    </row>
    <row r="81" spans="1:5" ht="18.75">
      <c r="A81" s="44">
        <v>6399</v>
      </c>
      <c r="B81" s="44">
        <v>5365</v>
      </c>
      <c r="C81" s="63" t="s">
        <v>608</v>
      </c>
      <c r="D81" s="106">
        <v>100000</v>
      </c>
      <c r="E81" s="71"/>
    </row>
    <row r="82" spans="1:4" ht="18.75">
      <c r="A82" s="44"/>
      <c r="B82" s="44"/>
      <c r="C82" s="62" t="s">
        <v>24</v>
      </c>
      <c r="D82" s="106">
        <f>SUM(D24:D81)</f>
        <v>2780145</v>
      </c>
    </row>
    <row r="83" spans="3:6" ht="28.5" customHeight="1">
      <c r="C83" s="2" t="s">
        <v>219</v>
      </c>
      <c r="D83" s="150">
        <f>SUM(D21-D82)</f>
        <v>-672295</v>
      </c>
      <c r="F83" s="50"/>
    </row>
  </sheetData>
  <sheetProtection/>
  <mergeCells count="2">
    <mergeCell ref="H12:M12"/>
    <mergeCell ref="H17:I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49">
      <selection activeCell="B64" sqref="B64"/>
    </sheetView>
  </sheetViews>
  <sheetFormatPr defaultColWidth="9.140625" defaultRowHeight="12.75"/>
  <cols>
    <col min="1" max="1" width="54.7109375" style="2" customWidth="1"/>
    <col min="2" max="2" width="9.140625" style="2" customWidth="1"/>
    <col min="3" max="3" width="10.00390625" style="2" customWidth="1"/>
    <col min="4" max="4" width="10.140625" style="2" bestFit="1" customWidth="1"/>
    <col min="5" max="16384" width="9.140625" style="2" customWidth="1"/>
  </cols>
  <sheetData>
    <row r="1" ht="18.75">
      <c r="A1" s="41" t="s">
        <v>72</v>
      </c>
    </row>
    <row r="2" spans="1:2" ht="19.5" thickBot="1">
      <c r="A2" s="8" t="s">
        <v>25</v>
      </c>
      <c r="B2" s="42" t="s">
        <v>32</v>
      </c>
    </row>
    <row r="3" spans="1:2" ht="19.5" thickTop="1">
      <c r="A3" s="12" t="s">
        <v>16</v>
      </c>
      <c r="B3" s="43">
        <v>760</v>
      </c>
    </row>
    <row r="4" spans="1:2" ht="18.75">
      <c r="A4" s="12" t="s">
        <v>83</v>
      </c>
      <c r="B4" s="43">
        <v>55</v>
      </c>
    </row>
    <row r="5" spans="1:2" ht="18.75">
      <c r="A5" s="8" t="s">
        <v>17</v>
      </c>
      <c r="B5" s="44">
        <v>1.5</v>
      </c>
    </row>
    <row r="6" spans="1:2" ht="18.75">
      <c r="A6" s="8" t="s">
        <v>18</v>
      </c>
      <c r="B6" s="44">
        <v>30</v>
      </c>
    </row>
    <row r="7" spans="1:2" ht="18.75">
      <c r="A7" s="8" t="s">
        <v>19</v>
      </c>
      <c r="B7" s="44">
        <v>16</v>
      </c>
    </row>
    <row r="8" spans="1:2" ht="18.75">
      <c r="A8" s="8" t="s">
        <v>22</v>
      </c>
      <c r="B8" s="44">
        <v>250</v>
      </c>
    </row>
    <row r="9" spans="1:2" ht="18.75">
      <c r="A9" s="8" t="s">
        <v>37</v>
      </c>
      <c r="B9" s="44">
        <v>54</v>
      </c>
    </row>
    <row r="10" spans="1:2" ht="18.75">
      <c r="A10" s="8" t="s">
        <v>23</v>
      </c>
      <c r="B10" s="44">
        <v>50</v>
      </c>
    </row>
    <row r="11" spans="1:2" ht="18.75">
      <c r="A11" s="8" t="s">
        <v>21</v>
      </c>
      <c r="B11" s="44">
        <v>79.8</v>
      </c>
    </row>
    <row r="12" spans="1:2" ht="18.75">
      <c r="A12" s="8" t="s">
        <v>24</v>
      </c>
      <c r="B12" s="45">
        <f>SUM(B3:B11)</f>
        <v>1296.3</v>
      </c>
    </row>
    <row r="13" spans="1:2" s="47" customFormat="1" ht="18.75">
      <c r="A13" s="41"/>
      <c r="B13" s="46"/>
    </row>
    <row r="14" spans="1:2" s="47" customFormat="1" ht="18.75">
      <c r="A14" s="41"/>
      <c r="B14" s="46"/>
    </row>
    <row r="15" spans="1:2" s="47" customFormat="1" ht="18.75">
      <c r="A15" s="41"/>
      <c r="B15" s="46"/>
    </row>
    <row r="16" spans="1:2" s="47" customFormat="1" ht="18.75">
      <c r="A16" s="41"/>
      <c r="B16" s="46"/>
    </row>
    <row r="17" spans="1:2" s="47" customFormat="1" ht="18.75">
      <c r="A17" s="41"/>
      <c r="B17" s="46"/>
    </row>
    <row r="18" spans="1:2" s="47" customFormat="1" ht="18.75">
      <c r="A18" s="41"/>
      <c r="B18" s="46"/>
    </row>
    <row r="19" spans="1:2" s="47" customFormat="1" ht="18.75">
      <c r="A19" s="41"/>
      <c r="B19" s="46"/>
    </row>
    <row r="20" spans="1:2" s="47" customFormat="1" ht="18.75">
      <c r="A20" s="41"/>
      <c r="B20" s="46"/>
    </row>
    <row r="21" spans="1:2" s="47" customFormat="1" ht="18.75">
      <c r="A21" s="41"/>
      <c r="B21" s="46"/>
    </row>
    <row r="22" spans="1:2" s="47" customFormat="1" ht="18.75">
      <c r="A22" s="41"/>
      <c r="B22" s="46"/>
    </row>
    <row r="23" spans="1:2" s="47" customFormat="1" ht="18.75">
      <c r="A23" s="41"/>
      <c r="B23" s="46"/>
    </row>
    <row r="24" spans="1:2" s="47" customFormat="1" ht="18.75">
      <c r="A24" s="41"/>
      <c r="B24" s="46"/>
    </row>
    <row r="25" spans="1:2" s="47" customFormat="1" ht="18.75">
      <c r="A25" s="41"/>
      <c r="B25" s="46"/>
    </row>
    <row r="26" spans="1:2" s="47" customFormat="1" ht="18.75">
      <c r="A26" s="41"/>
      <c r="B26" s="46"/>
    </row>
    <row r="27" spans="1:2" s="47" customFormat="1" ht="18.75">
      <c r="A27" s="41"/>
      <c r="B27" s="46"/>
    </row>
    <row r="28" spans="1:2" s="47" customFormat="1" ht="18.75">
      <c r="A28" s="41"/>
      <c r="B28" s="46"/>
    </row>
    <row r="29" spans="1:2" s="47" customFormat="1" ht="18.75">
      <c r="A29" s="41"/>
      <c r="B29" s="46"/>
    </row>
    <row r="30" spans="1:2" s="47" customFormat="1" ht="18.75">
      <c r="A30" s="41"/>
      <c r="B30" s="46"/>
    </row>
    <row r="31" spans="1:2" s="47" customFormat="1" ht="18.75">
      <c r="A31" s="41"/>
      <c r="B31" s="46"/>
    </row>
    <row r="32" spans="1:2" s="47" customFormat="1" ht="18.75">
      <c r="A32" s="41"/>
      <c r="B32" s="46"/>
    </row>
    <row r="33" spans="1:2" s="47" customFormat="1" ht="18.75">
      <c r="A33" s="41"/>
      <c r="B33" s="46"/>
    </row>
    <row r="34" spans="1:2" s="47" customFormat="1" ht="18.75">
      <c r="A34" s="41"/>
      <c r="B34" s="46"/>
    </row>
    <row r="35" spans="1:2" s="47" customFormat="1" ht="18.75">
      <c r="A35" s="41"/>
      <c r="B35" s="46"/>
    </row>
    <row r="36" spans="1:2" s="47" customFormat="1" ht="18.75">
      <c r="A36" s="41"/>
      <c r="B36" s="46"/>
    </row>
    <row r="37" spans="1:2" s="47" customFormat="1" ht="18.75">
      <c r="A37" s="41"/>
      <c r="B37" s="46"/>
    </row>
    <row r="38" spans="1:2" s="47" customFormat="1" ht="18.75">
      <c r="A38" s="41"/>
      <c r="B38" s="46"/>
    </row>
    <row r="39" spans="1:2" s="47" customFormat="1" ht="18.75">
      <c r="A39" s="41"/>
      <c r="B39" s="46"/>
    </row>
    <row r="40" spans="1:2" ht="19.5" thickBot="1">
      <c r="A40" s="8" t="s">
        <v>26</v>
      </c>
      <c r="B40" s="48" t="s">
        <v>32</v>
      </c>
    </row>
    <row r="41" spans="1:4" ht="19.5" thickTop="1">
      <c r="A41" s="12" t="s">
        <v>0</v>
      </c>
      <c r="B41" s="43">
        <v>5</v>
      </c>
      <c r="D41" s="49"/>
    </row>
    <row r="42" spans="1:2" ht="18.75">
      <c r="A42" s="8" t="s">
        <v>1</v>
      </c>
      <c r="B42" s="44">
        <v>10</v>
      </c>
    </row>
    <row r="43" spans="1:2" ht="18.75">
      <c r="A43" s="8" t="s">
        <v>57</v>
      </c>
      <c r="B43" s="44">
        <v>20</v>
      </c>
    </row>
    <row r="44" spans="1:2" ht="18.75">
      <c r="A44" s="8" t="s">
        <v>3</v>
      </c>
      <c r="B44" s="44">
        <v>10</v>
      </c>
    </row>
    <row r="45" spans="1:2" ht="18.75">
      <c r="A45" s="8" t="s">
        <v>4</v>
      </c>
      <c r="B45" s="44">
        <v>15.8</v>
      </c>
    </row>
    <row r="46" spans="1:2" ht="18.75">
      <c r="A46" s="8" t="s">
        <v>5</v>
      </c>
      <c r="B46" s="44">
        <v>20</v>
      </c>
    </row>
    <row r="47" spans="1:2" ht="18.75">
      <c r="A47" s="8" t="s">
        <v>6</v>
      </c>
      <c r="B47" s="44">
        <v>20</v>
      </c>
    </row>
    <row r="48" spans="1:2" ht="18.75">
      <c r="A48" s="8" t="s">
        <v>7</v>
      </c>
      <c r="B48" s="44">
        <v>5</v>
      </c>
    </row>
    <row r="49" spans="1:2" ht="18.75">
      <c r="A49" s="8" t="s">
        <v>8</v>
      </c>
      <c r="B49" s="44">
        <v>50</v>
      </c>
    </row>
    <row r="50" spans="1:2" ht="18.75">
      <c r="A50" s="8" t="s">
        <v>9</v>
      </c>
      <c r="B50" s="44">
        <v>15</v>
      </c>
    </row>
    <row r="51" spans="1:2" ht="18.75">
      <c r="A51" s="8" t="s">
        <v>10</v>
      </c>
      <c r="B51" s="44">
        <v>6</v>
      </c>
    </row>
    <row r="52" spans="1:2" ht="18.75">
      <c r="A52" s="8" t="s">
        <v>36</v>
      </c>
      <c r="B52" s="44"/>
    </row>
    <row r="53" spans="1:2" ht="18.75">
      <c r="A53" s="8" t="s">
        <v>38</v>
      </c>
      <c r="B53" s="44">
        <v>5</v>
      </c>
    </row>
    <row r="54" spans="1:2" ht="18.75">
      <c r="A54" s="8" t="s">
        <v>11</v>
      </c>
      <c r="B54" s="44">
        <v>1</v>
      </c>
    </row>
    <row r="55" spans="1:2" ht="18.75">
      <c r="A55" s="8" t="s">
        <v>51</v>
      </c>
      <c r="B55" s="44">
        <v>39.5</v>
      </c>
    </row>
    <row r="56" spans="1:2" ht="18.75">
      <c r="A56" s="8" t="s">
        <v>13</v>
      </c>
      <c r="B56" s="44">
        <v>9</v>
      </c>
    </row>
    <row r="57" spans="1:2" ht="18.75">
      <c r="A57" s="8" t="s">
        <v>14</v>
      </c>
      <c r="B57" s="44">
        <v>3.1</v>
      </c>
    </row>
    <row r="58" spans="1:2" ht="18.75">
      <c r="A58" s="8" t="s">
        <v>28</v>
      </c>
      <c r="B58" s="44">
        <v>132</v>
      </c>
    </row>
    <row r="59" spans="1:2" ht="18.75">
      <c r="A59" s="8" t="s">
        <v>41</v>
      </c>
      <c r="B59" s="44">
        <v>11.9</v>
      </c>
    </row>
    <row r="60" spans="1:2" ht="18.75">
      <c r="A60" s="8" t="s">
        <v>29</v>
      </c>
      <c r="B60" s="44">
        <v>7.3</v>
      </c>
    </row>
    <row r="61" spans="1:2" ht="18.75">
      <c r="A61" s="8" t="s">
        <v>30</v>
      </c>
      <c r="B61" s="44">
        <v>8</v>
      </c>
    </row>
    <row r="62" spans="1:2" ht="18.75">
      <c r="A62" s="8" t="s">
        <v>31</v>
      </c>
      <c r="B62" s="44">
        <v>17</v>
      </c>
    </row>
    <row r="63" spans="1:5" ht="18.75">
      <c r="A63" s="10" t="s">
        <v>15</v>
      </c>
      <c r="B63" s="44">
        <v>1</v>
      </c>
      <c r="E63" s="50"/>
    </row>
    <row r="64" spans="1:2" ht="18.75">
      <c r="A64" s="10" t="s">
        <v>73</v>
      </c>
      <c r="B64" s="44">
        <v>160</v>
      </c>
    </row>
    <row r="65" spans="1:2" ht="18.75">
      <c r="A65" s="10" t="s">
        <v>74</v>
      </c>
      <c r="B65" s="44">
        <v>250</v>
      </c>
    </row>
    <row r="66" spans="1:5" ht="18.75">
      <c r="A66" s="10" t="s">
        <v>75</v>
      </c>
      <c r="B66" s="44">
        <v>50</v>
      </c>
      <c r="C66" s="50"/>
      <c r="D66" s="50"/>
      <c r="E66" s="50"/>
    </row>
    <row r="67" spans="1:5" ht="18.75">
      <c r="A67" s="10" t="s">
        <v>76</v>
      </c>
      <c r="B67" s="44">
        <v>8.6</v>
      </c>
      <c r="C67" s="50"/>
      <c r="D67" s="50"/>
      <c r="E67" s="50"/>
    </row>
    <row r="68" spans="1:5" ht="18.75">
      <c r="A68" s="10" t="s">
        <v>77</v>
      </c>
      <c r="B68" s="44">
        <v>50</v>
      </c>
      <c r="C68" s="50"/>
      <c r="D68" s="50"/>
      <c r="E68" s="50"/>
    </row>
    <row r="69" spans="1:5" ht="18.75">
      <c r="A69" s="10" t="s">
        <v>78</v>
      </c>
      <c r="B69" s="44">
        <v>5</v>
      </c>
      <c r="C69" s="50"/>
      <c r="D69" s="50"/>
      <c r="E69" s="50"/>
    </row>
    <row r="70" spans="1:5" ht="18.75">
      <c r="A70" s="10" t="s">
        <v>82</v>
      </c>
      <c r="B70" s="44">
        <v>220</v>
      </c>
      <c r="C70" s="50"/>
      <c r="D70" s="50"/>
      <c r="E70" s="50"/>
    </row>
    <row r="71" spans="1:5" ht="18.75">
      <c r="A71" s="10" t="s">
        <v>92</v>
      </c>
      <c r="B71" s="44">
        <v>1540</v>
      </c>
      <c r="C71" s="50"/>
      <c r="D71" s="50"/>
      <c r="E71" s="50"/>
    </row>
    <row r="72" spans="1:2" ht="18.75">
      <c r="A72" s="8" t="s">
        <v>24</v>
      </c>
      <c r="B72" s="45">
        <f>SUM(B41:B71)</f>
        <v>2695.2</v>
      </c>
    </row>
    <row r="74" spans="1:5" ht="12.75">
      <c r="A74" s="50" t="s">
        <v>79</v>
      </c>
      <c r="B74" s="50" t="s">
        <v>81</v>
      </c>
      <c r="E74" s="50"/>
    </row>
    <row r="75" spans="1:5" ht="12.75">
      <c r="A75" s="50" t="s">
        <v>91</v>
      </c>
      <c r="B75" s="50" t="s">
        <v>40</v>
      </c>
      <c r="C75" s="50"/>
      <c r="E75" s="50"/>
    </row>
    <row r="76" ht="12.75">
      <c r="A76" s="50" t="s">
        <v>65</v>
      </c>
    </row>
    <row r="77" ht="15.75">
      <c r="A77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30">
      <selection activeCell="D39" sqref="D39"/>
    </sheetView>
  </sheetViews>
  <sheetFormatPr defaultColWidth="9.140625" defaultRowHeight="12.75"/>
  <cols>
    <col min="1" max="2" width="7.7109375" style="2" customWidth="1"/>
    <col min="3" max="3" width="55.57421875" style="2" customWidth="1"/>
    <col min="4" max="4" width="14.8515625" style="2" customWidth="1"/>
    <col min="5" max="5" width="10.140625" style="2" bestFit="1" customWidth="1"/>
    <col min="6" max="6" width="10.00390625" style="2" bestFit="1" customWidth="1"/>
    <col min="7" max="8" width="9.140625" style="2" customWidth="1"/>
    <col min="9" max="9" width="10.00390625" style="2" bestFit="1" customWidth="1"/>
    <col min="10" max="16384" width="9.140625" style="2" customWidth="1"/>
  </cols>
  <sheetData>
    <row r="1" ht="19.5" thickBot="1">
      <c r="C1" s="41" t="s">
        <v>718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180">
        <v>262000</v>
      </c>
    </row>
    <row r="4" spans="1:13" ht="18.75">
      <c r="A4" s="58"/>
      <c r="B4" s="44">
        <v>1112</v>
      </c>
      <c r="C4" s="8" t="s">
        <v>128</v>
      </c>
      <c r="D4" s="120">
        <v>11000</v>
      </c>
      <c r="F4" s="71"/>
      <c r="H4" s="47"/>
      <c r="I4" s="47"/>
      <c r="J4" s="47"/>
      <c r="K4" s="47"/>
      <c r="L4" s="47"/>
      <c r="M4" s="47"/>
    </row>
    <row r="5" spans="1:13" ht="18.75">
      <c r="A5" s="58"/>
      <c r="B5" s="44">
        <v>1113</v>
      </c>
      <c r="C5" s="61" t="s">
        <v>128</v>
      </c>
      <c r="D5" s="120">
        <v>45000</v>
      </c>
      <c r="H5" s="130"/>
      <c r="I5" s="181"/>
      <c r="J5" s="131"/>
      <c r="K5" s="130"/>
      <c r="L5" s="130"/>
      <c r="M5" s="132"/>
    </row>
    <row r="6" spans="1:14" ht="18.75">
      <c r="A6" s="58"/>
      <c r="B6" s="44">
        <v>1121</v>
      </c>
      <c r="C6" s="61" t="s">
        <v>128</v>
      </c>
      <c r="D6" s="120">
        <v>340000</v>
      </c>
      <c r="F6" s="71"/>
      <c r="G6" s="47"/>
      <c r="H6" s="130"/>
      <c r="I6" s="130"/>
      <c r="J6" s="131"/>
      <c r="K6" s="130"/>
      <c r="L6" s="130"/>
      <c r="M6" s="132"/>
      <c r="N6" s="47"/>
    </row>
    <row r="7" spans="1:14" ht="18.75">
      <c r="A7" s="58"/>
      <c r="B7" s="44">
        <v>1122</v>
      </c>
      <c r="C7" s="61" t="s">
        <v>128</v>
      </c>
      <c r="D7" s="120">
        <v>100000</v>
      </c>
      <c r="F7" s="71"/>
      <c r="G7" s="47"/>
      <c r="H7" s="130"/>
      <c r="I7" s="130"/>
      <c r="J7" s="131"/>
      <c r="K7" s="130"/>
      <c r="L7" s="130"/>
      <c r="M7" s="132"/>
      <c r="N7" s="47"/>
    </row>
    <row r="8" spans="1:14" ht="18.75">
      <c r="A8" s="58"/>
      <c r="B8" s="44">
        <v>1211</v>
      </c>
      <c r="C8" s="61" t="s">
        <v>128</v>
      </c>
      <c r="D8" s="120">
        <v>943000</v>
      </c>
      <c r="G8" s="47"/>
      <c r="H8" s="130"/>
      <c r="I8" s="130"/>
      <c r="J8" s="131"/>
      <c r="K8" s="130"/>
      <c r="L8" s="130"/>
      <c r="M8" s="132"/>
      <c r="N8" s="47"/>
    </row>
    <row r="9" spans="1:14" ht="18.75">
      <c r="A9" s="58"/>
      <c r="B9" s="44">
        <v>1341</v>
      </c>
      <c r="C9" s="62" t="s">
        <v>130</v>
      </c>
      <c r="D9" s="120">
        <v>2300</v>
      </c>
      <c r="G9" s="47"/>
      <c r="H9" s="130"/>
      <c r="I9" s="130"/>
      <c r="J9" s="131"/>
      <c r="K9" s="130"/>
      <c r="L9" s="130"/>
      <c r="M9" s="132"/>
      <c r="N9" s="47"/>
    </row>
    <row r="10" spans="1:14" ht="18.75">
      <c r="A10" s="58"/>
      <c r="B10" s="44">
        <v>1340</v>
      </c>
      <c r="C10" s="62" t="s">
        <v>135</v>
      </c>
      <c r="D10" s="120">
        <v>72000</v>
      </c>
      <c r="G10" s="47"/>
      <c r="H10" s="130"/>
      <c r="I10" s="130"/>
      <c r="J10" s="131"/>
      <c r="K10" s="130"/>
      <c r="L10" s="130"/>
      <c r="M10" s="132"/>
      <c r="N10" s="47"/>
    </row>
    <row r="11" spans="1:14" ht="18.75">
      <c r="A11" s="58"/>
      <c r="B11" s="44">
        <v>1381</v>
      </c>
      <c r="C11" s="61" t="s">
        <v>128</v>
      </c>
      <c r="D11" s="120">
        <v>10000</v>
      </c>
      <c r="G11" s="47"/>
      <c r="H11" s="130"/>
      <c r="I11" s="130"/>
      <c r="J11" s="131"/>
      <c r="K11" s="130"/>
      <c r="L11" s="130"/>
      <c r="M11" s="132"/>
      <c r="N11" s="47"/>
    </row>
    <row r="12" spans="1:14" ht="18.75">
      <c r="A12" s="58"/>
      <c r="B12" s="44">
        <v>1511</v>
      </c>
      <c r="C12" s="61" t="s">
        <v>129</v>
      </c>
      <c r="D12" s="120">
        <v>77000</v>
      </c>
      <c r="G12" s="47"/>
      <c r="H12" s="202"/>
      <c r="I12" s="203"/>
      <c r="J12" s="203"/>
      <c r="K12" s="203"/>
      <c r="L12" s="203"/>
      <c r="M12" s="203"/>
      <c r="N12" s="47"/>
    </row>
    <row r="13" spans="1:14" ht="18.75">
      <c r="A13" s="58"/>
      <c r="B13" s="44">
        <v>4112</v>
      </c>
      <c r="C13" s="62" t="s">
        <v>679</v>
      </c>
      <c r="D13" s="120">
        <v>70500</v>
      </c>
      <c r="G13" s="47"/>
      <c r="H13" s="130"/>
      <c r="I13" s="130"/>
      <c r="J13" s="131"/>
      <c r="K13" s="130"/>
      <c r="L13" s="130"/>
      <c r="M13" s="132"/>
      <c r="N13" s="47"/>
    </row>
    <row r="14" spans="1:14" ht="18.75">
      <c r="A14" s="58">
        <v>1012</v>
      </c>
      <c r="B14" s="44">
        <v>2131</v>
      </c>
      <c r="C14" s="62" t="s">
        <v>132</v>
      </c>
      <c r="D14" s="120">
        <v>84000</v>
      </c>
      <c r="G14" s="47"/>
      <c r="H14" s="130"/>
      <c r="I14" s="130"/>
      <c r="J14" s="131"/>
      <c r="K14" s="130"/>
      <c r="L14" s="130"/>
      <c r="M14" s="132"/>
      <c r="N14" s="47"/>
    </row>
    <row r="15" spans="1:14" ht="18.75">
      <c r="A15" s="58">
        <v>1031</v>
      </c>
      <c r="B15" s="44">
        <v>2111</v>
      </c>
      <c r="C15" s="62" t="s">
        <v>139</v>
      </c>
      <c r="D15" s="120">
        <v>5000</v>
      </c>
      <c r="G15" s="47"/>
      <c r="H15" s="130"/>
      <c r="I15" s="130"/>
      <c r="J15" s="131"/>
      <c r="K15" s="130"/>
      <c r="L15" s="130"/>
      <c r="M15" s="132"/>
      <c r="N15" s="47"/>
    </row>
    <row r="16" spans="1:14" ht="18.75">
      <c r="A16" s="58">
        <v>1032</v>
      </c>
      <c r="B16" s="44">
        <v>2131</v>
      </c>
      <c r="C16" s="62" t="s">
        <v>133</v>
      </c>
      <c r="D16" s="120">
        <v>500000</v>
      </c>
      <c r="G16" s="47"/>
      <c r="H16" s="130"/>
      <c r="I16" s="130"/>
      <c r="J16" s="131"/>
      <c r="K16" s="130"/>
      <c r="L16" s="130"/>
      <c r="M16" s="130"/>
      <c r="N16" s="47"/>
    </row>
    <row r="17" spans="1:14" ht="18.75">
      <c r="A17" s="58">
        <v>2310</v>
      </c>
      <c r="B17" s="44">
        <v>2111</v>
      </c>
      <c r="C17" s="62" t="s">
        <v>131</v>
      </c>
      <c r="D17" s="120">
        <v>50000</v>
      </c>
      <c r="G17" s="47"/>
      <c r="H17" s="204"/>
      <c r="I17" s="205"/>
      <c r="J17" s="131"/>
      <c r="K17" s="132"/>
      <c r="L17" s="132"/>
      <c r="M17" s="132"/>
      <c r="N17" s="47"/>
    </row>
    <row r="18" spans="1:14" ht="18.75">
      <c r="A18" s="58">
        <v>3612</v>
      </c>
      <c r="B18" s="44">
        <v>2132</v>
      </c>
      <c r="C18" s="62" t="s">
        <v>134</v>
      </c>
      <c r="D18" s="120">
        <v>120500</v>
      </c>
      <c r="G18" s="47"/>
      <c r="H18" s="47"/>
      <c r="I18" s="47"/>
      <c r="J18" s="47"/>
      <c r="K18" s="47"/>
      <c r="L18" s="47"/>
      <c r="M18" s="47"/>
      <c r="N18" s="47"/>
    </row>
    <row r="19" spans="1:14" ht="18.75">
      <c r="A19" s="58">
        <v>3723</v>
      </c>
      <c r="B19" s="44">
        <v>2324</v>
      </c>
      <c r="C19" s="62" t="s">
        <v>680</v>
      </c>
      <c r="D19" s="120">
        <v>20000</v>
      </c>
      <c r="G19" s="47"/>
      <c r="H19" s="47"/>
      <c r="I19" s="47"/>
      <c r="J19" s="47"/>
      <c r="K19" s="47"/>
      <c r="L19" s="47"/>
      <c r="M19" s="47"/>
      <c r="N19" s="47"/>
    </row>
    <row r="20" spans="1:14" ht="18.75">
      <c r="A20" s="58"/>
      <c r="B20" s="44"/>
      <c r="C20" s="62" t="s">
        <v>24</v>
      </c>
      <c r="D20" s="106">
        <f>SUM(D3:D19)</f>
        <v>2712300</v>
      </c>
      <c r="G20" s="47"/>
      <c r="H20" s="47"/>
      <c r="I20" s="47"/>
      <c r="J20" s="47"/>
      <c r="K20" s="47"/>
      <c r="L20" s="47"/>
      <c r="M20" s="47"/>
      <c r="N20" s="47"/>
    </row>
    <row r="21" spans="1:4" s="47" customFormat="1" ht="19.5" thickBot="1">
      <c r="A21" s="76"/>
      <c r="B21" s="77"/>
      <c r="C21" s="41"/>
      <c r="D21" s="114"/>
    </row>
    <row r="22" spans="1:14" ht="19.5" thickBot="1">
      <c r="A22" s="79" t="s">
        <v>127</v>
      </c>
      <c r="B22" s="80" t="s">
        <v>166</v>
      </c>
      <c r="C22" s="60" t="s">
        <v>26</v>
      </c>
      <c r="D22" s="115" t="s">
        <v>165</v>
      </c>
      <c r="G22" s="47"/>
      <c r="H22" s="130"/>
      <c r="I22" s="131"/>
      <c r="J22" s="130"/>
      <c r="K22" s="130"/>
      <c r="L22" s="132"/>
      <c r="M22" s="47"/>
      <c r="N22" s="47"/>
    </row>
    <row r="23" spans="1:13" ht="18.75">
      <c r="A23" s="57">
        <v>1031</v>
      </c>
      <c r="B23" s="43">
        <v>5169</v>
      </c>
      <c r="C23" s="61" t="s">
        <v>139</v>
      </c>
      <c r="D23" s="180">
        <v>10000</v>
      </c>
      <c r="E23" s="49"/>
      <c r="H23" s="130"/>
      <c r="I23" s="131"/>
      <c r="J23" s="130"/>
      <c r="K23" s="130"/>
      <c r="L23" s="132"/>
      <c r="M23" s="47"/>
    </row>
    <row r="24" spans="1:13" ht="18.75">
      <c r="A24" s="58">
        <v>2212</v>
      </c>
      <c r="B24" s="44">
        <v>5169</v>
      </c>
      <c r="C24" s="61" t="s">
        <v>140</v>
      </c>
      <c r="D24" s="120">
        <v>30000</v>
      </c>
      <c r="E24" s="49"/>
      <c r="H24" s="130"/>
      <c r="I24" s="131"/>
      <c r="J24" s="130"/>
      <c r="K24" s="130"/>
      <c r="L24" s="132"/>
      <c r="M24" s="47"/>
    </row>
    <row r="25" spans="1:13" ht="18.75">
      <c r="A25" s="58"/>
      <c r="B25" s="44">
        <v>5171</v>
      </c>
      <c r="C25" s="61" t="s">
        <v>598</v>
      </c>
      <c r="D25" s="106">
        <v>250000</v>
      </c>
      <c r="E25" s="49"/>
      <c r="H25" s="130"/>
      <c r="I25" s="131"/>
      <c r="J25" s="130"/>
      <c r="K25" s="130"/>
      <c r="L25" s="132"/>
      <c r="M25" s="47"/>
    </row>
    <row r="26" spans="1:13" ht="18.75">
      <c r="A26" s="58"/>
      <c r="B26" s="44">
        <v>6121</v>
      </c>
      <c r="C26" s="61" t="s">
        <v>647</v>
      </c>
      <c r="D26" s="106">
        <v>850000</v>
      </c>
      <c r="E26" s="49"/>
      <c r="H26" s="130"/>
      <c r="I26" s="131"/>
      <c r="J26" s="130"/>
      <c r="K26" s="130"/>
      <c r="L26" s="132"/>
      <c r="M26" s="47"/>
    </row>
    <row r="27" spans="1:13" ht="18.75">
      <c r="A27" s="58">
        <v>2310</v>
      </c>
      <c r="B27" s="44">
        <v>5154</v>
      </c>
      <c r="C27" s="62" t="s">
        <v>163</v>
      </c>
      <c r="D27" s="120">
        <v>35000</v>
      </c>
      <c r="H27" s="130"/>
      <c r="I27" s="131"/>
      <c r="J27" s="130"/>
      <c r="K27" s="130"/>
      <c r="L27" s="132"/>
      <c r="M27" s="47"/>
    </row>
    <row r="28" spans="1:13" ht="18.75">
      <c r="A28" s="58"/>
      <c r="B28" s="44">
        <v>5156</v>
      </c>
      <c r="C28" s="62" t="s">
        <v>717</v>
      </c>
      <c r="D28" s="120">
        <v>5000</v>
      </c>
      <c r="H28" s="130"/>
      <c r="I28" s="131"/>
      <c r="J28" s="130"/>
      <c r="K28" s="130"/>
      <c r="L28" s="132"/>
      <c r="M28" s="47"/>
    </row>
    <row r="29" spans="1:13" ht="18.75">
      <c r="A29" s="58"/>
      <c r="B29" s="44">
        <v>5164</v>
      </c>
      <c r="C29" s="62" t="s">
        <v>164</v>
      </c>
      <c r="D29" s="120">
        <v>100</v>
      </c>
      <c r="H29" s="130"/>
      <c r="I29" s="131"/>
      <c r="J29" s="130"/>
      <c r="K29" s="130"/>
      <c r="L29" s="132"/>
      <c r="M29" s="47"/>
    </row>
    <row r="30" spans="1:13" ht="18.75">
      <c r="A30" s="58"/>
      <c r="B30" s="44">
        <v>5169</v>
      </c>
      <c r="C30" s="62" t="s">
        <v>167</v>
      </c>
      <c r="D30" s="120">
        <v>30000</v>
      </c>
      <c r="H30" s="130"/>
      <c r="I30" s="131"/>
      <c r="J30" s="130"/>
      <c r="K30" s="130"/>
      <c r="L30" s="132"/>
      <c r="M30" s="47"/>
    </row>
    <row r="31" spans="1:13" ht="18.75">
      <c r="A31" s="58"/>
      <c r="B31" s="44">
        <v>5021</v>
      </c>
      <c r="C31" s="62" t="s">
        <v>501</v>
      </c>
      <c r="D31" s="120">
        <v>14500</v>
      </c>
      <c r="H31" s="130"/>
      <c r="I31" s="131"/>
      <c r="J31" s="130"/>
      <c r="K31" s="130"/>
      <c r="L31" s="132"/>
      <c r="M31" s="47"/>
    </row>
    <row r="32" spans="1:13" ht="18.75">
      <c r="A32" s="58"/>
      <c r="B32" s="44">
        <v>5171</v>
      </c>
      <c r="C32" s="62" t="s">
        <v>168</v>
      </c>
      <c r="D32" s="120">
        <v>310000</v>
      </c>
      <c r="H32" s="130"/>
      <c r="I32" s="131"/>
      <c r="J32" s="130"/>
      <c r="K32" s="130"/>
      <c r="L32" s="132"/>
      <c r="M32" s="47"/>
    </row>
    <row r="33" spans="1:13" ht="18.75">
      <c r="A33" s="58"/>
      <c r="B33" s="44">
        <v>5139</v>
      </c>
      <c r="C33" s="62" t="s">
        <v>587</v>
      </c>
      <c r="D33" s="120">
        <v>10000</v>
      </c>
      <c r="H33" s="47"/>
      <c r="I33" s="47"/>
      <c r="J33" s="47"/>
      <c r="K33" s="47"/>
      <c r="L33" s="47"/>
      <c r="M33" s="47"/>
    </row>
    <row r="34" spans="1:13" ht="18.75">
      <c r="A34" s="58">
        <v>2321</v>
      </c>
      <c r="B34" s="44">
        <v>5169</v>
      </c>
      <c r="C34" s="62" t="s">
        <v>687</v>
      </c>
      <c r="D34" s="106">
        <v>40000</v>
      </c>
      <c r="H34" s="47"/>
      <c r="I34" s="47"/>
      <c r="J34" s="47"/>
      <c r="K34" s="47"/>
      <c r="L34" s="47"/>
      <c r="M34" s="47"/>
    </row>
    <row r="35" spans="1:13" ht="18.75">
      <c r="A35" s="58"/>
      <c r="B35" s="44">
        <v>6121</v>
      </c>
      <c r="C35" s="62" t="s">
        <v>595</v>
      </c>
      <c r="D35" s="106">
        <v>1000000</v>
      </c>
      <c r="H35" s="47"/>
      <c r="I35" s="47"/>
      <c r="J35" s="47"/>
      <c r="K35" s="47"/>
      <c r="L35" s="47"/>
      <c r="M35" s="47"/>
    </row>
    <row r="36" spans="1:4" ht="18.75">
      <c r="A36" s="58">
        <v>3314</v>
      </c>
      <c r="B36" s="44">
        <v>5021</v>
      </c>
      <c r="C36" s="62" t="s">
        <v>170</v>
      </c>
      <c r="D36" s="120">
        <v>8000</v>
      </c>
    </row>
    <row r="37" spans="1:4" ht="18.75">
      <c r="A37" s="58"/>
      <c r="B37" s="44">
        <v>5137</v>
      </c>
      <c r="C37" s="62" t="s">
        <v>398</v>
      </c>
      <c r="D37" s="120">
        <v>1000</v>
      </c>
    </row>
    <row r="38" spans="1:4" ht="18.75">
      <c r="A38" s="58">
        <v>3319</v>
      </c>
      <c r="B38" s="44">
        <v>5021</v>
      </c>
      <c r="C38" s="62" t="s">
        <v>213</v>
      </c>
      <c r="D38" s="120">
        <v>2500</v>
      </c>
    </row>
    <row r="39" spans="1:4" ht="18.75">
      <c r="A39" s="58">
        <v>3326</v>
      </c>
      <c r="B39" s="44">
        <v>5139</v>
      </c>
      <c r="C39" s="62" t="s">
        <v>172</v>
      </c>
      <c r="D39" s="120">
        <v>51500</v>
      </c>
    </row>
    <row r="40" spans="1:4" ht="18.75">
      <c r="A40" s="58">
        <v>3412</v>
      </c>
      <c r="B40" s="44">
        <v>5171</v>
      </c>
      <c r="C40" s="62" t="s">
        <v>506</v>
      </c>
      <c r="D40" s="106">
        <v>30000</v>
      </c>
    </row>
    <row r="41" spans="1:4" ht="18.75">
      <c r="A41" s="58">
        <v>3429</v>
      </c>
      <c r="B41" s="44">
        <v>5139</v>
      </c>
      <c r="C41" s="62" t="s">
        <v>174</v>
      </c>
      <c r="D41" s="120">
        <v>5000</v>
      </c>
    </row>
    <row r="42" spans="1:12" ht="18.75">
      <c r="A42" s="58"/>
      <c r="B42" s="44">
        <v>5169</v>
      </c>
      <c r="C42" s="62" t="s">
        <v>502</v>
      </c>
      <c r="D42" s="120">
        <v>25000</v>
      </c>
      <c r="H42" s="47"/>
      <c r="I42" s="47"/>
      <c r="J42" s="47"/>
      <c r="K42" s="47"/>
      <c r="L42" s="47"/>
    </row>
    <row r="43" spans="1:4" ht="18.75">
      <c r="A43" s="58"/>
      <c r="B43" s="44">
        <v>5175</v>
      </c>
      <c r="C43" s="62" t="s">
        <v>175</v>
      </c>
      <c r="D43" s="120">
        <v>10000</v>
      </c>
    </row>
    <row r="44" spans="1:4" ht="18.75">
      <c r="A44" s="58">
        <v>3612</v>
      </c>
      <c r="B44" s="44">
        <v>5171</v>
      </c>
      <c r="C44" s="62" t="s">
        <v>148</v>
      </c>
      <c r="D44" s="106">
        <v>220000</v>
      </c>
    </row>
    <row r="45" spans="1:4" ht="18.75">
      <c r="A45" s="58">
        <v>3631</v>
      </c>
      <c r="B45" s="44">
        <v>5139</v>
      </c>
      <c r="C45" s="62" t="s">
        <v>588</v>
      </c>
      <c r="D45" s="106">
        <v>10000</v>
      </c>
    </row>
    <row r="46" spans="1:4" ht="18.75">
      <c r="A46" s="58"/>
      <c r="B46" s="44">
        <v>5154</v>
      </c>
      <c r="C46" s="62" t="s">
        <v>176</v>
      </c>
      <c r="D46" s="106">
        <v>30000</v>
      </c>
    </row>
    <row r="47" spans="1:4" ht="18.75">
      <c r="A47" s="58"/>
      <c r="B47" s="44">
        <v>5169</v>
      </c>
      <c r="C47" s="62" t="s">
        <v>600</v>
      </c>
      <c r="D47" s="106">
        <v>30000</v>
      </c>
    </row>
    <row r="48" spans="1:4" ht="18.75">
      <c r="A48" s="58">
        <v>3721</v>
      </c>
      <c r="B48" s="44">
        <v>5169</v>
      </c>
      <c r="C48" s="62" t="s">
        <v>150</v>
      </c>
      <c r="D48" s="120">
        <v>8000</v>
      </c>
    </row>
    <row r="49" spans="1:4" ht="18.75">
      <c r="A49" s="58">
        <v>3722</v>
      </c>
      <c r="B49" s="44">
        <v>5139</v>
      </c>
      <c r="C49" s="62" t="s">
        <v>589</v>
      </c>
      <c r="D49" s="120">
        <v>5000</v>
      </c>
    </row>
    <row r="50" spans="1:4" ht="18.75">
      <c r="A50" s="58"/>
      <c r="B50" s="44">
        <v>5169</v>
      </c>
      <c r="C50" s="62" t="s">
        <v>590</v>
      </c>
      <c r="D50" s="120">
        <v>200000</v>
      </c>
    </row>
    <row r="51" spans="1:4" ht="18.75">
      <c r="A51" s="58">
        <v>3723</v>
      </c>
      <c r="B51" s="44">
        <v>5169</v>
      </c>
      <c r="C51" s="62" t="s">
        <v>152</v>
      </c>
      <c r="D51" s="120">
        <v>40000</v>
      </c>
    </row>
    <row r="52" spans="1:4" ht="18.75">
      <c r="A52" s="58">
        <v>3745</v>
      </c>
      <c r="B52" s="44">
        <v>5021</v>
      </c>
      <c r="C52" s="62" t="s">
        <v>591</v>
      </c>
      <c r="D52" s="120">
        <v>20000</v>
      </c>
    </row>
    <row r="53" spans="1:4" ht="18.75">
      <c r="A53" s="58"/>
      <c r="B53" s="44">
        <v>5139</v>
      </c>
      <c r="C53" s="62" t="s">
        <v>648</v>
      </c>
      <c r="D53" s="120">
        <v>20000</v>
      </c>
    </row>
    <row r="54" spans="1:4" ht="18.75">
      <c r="A54" s="58"/>
      <c r="B54" s="44">
        <v>5156</v>
      </c>
      <c r="C54" s="62" t="s">
        <v>249</v>
      </c>
      <c r="D54" s="120">
        <v>10000</v>
      </c>
    </row>
    <row r="55" spans="1:4" ht="18.75">
      <c r="A55" s="58"/>
      <c r="B55" s="44">
        <v>5163</v>
      </c>
      <c r="C55" s="62" t="s">
        <v>681</v>
      </c>
      <c r="D55" s="120">
        <v>308</v>
      </c>
    </row>
    <row r="56" spans="1:4" ht="18.75">
      <c r="A56" s="58"/>
      <c r="B56" s="44">
        <v>5169</v>
      </c>
      <c r="C56" s="62" t="s">
        <v>179</v>
      </c>
      <c r="D56" s="120">
        <v>20000</v>
      </c>
    </row>
    <row r="57" spans="1:4" ht="18.75">
      <c r="A57" s="58"/>
      <c r="B57" s="44">
        <v>5171</v>
      </c>
      <c r="C57" s="62" t="s">
        <v>503</v>
      </c>
      <c r="D57" s="120">
        <v>10000</v>
      </c>
    </row>
    <row r="58" spans="1:4" ht="18.75">
      <c r="A58" s="58">
        <v>5512</v>
      </c>
      <c r="B58" s="44">
        <v>5137</v>
      </c>
      <c r="C58" s="62" t="s">
        <v>526</v>
      </c>
      <c r="D58" s="120">
        <v>35000</v>
      </c>
    </row>
    <row r="59" spans="1:4" ht="18.75">
      <c r="A59" s="58"/>
      <c r="B59" s="44">
        <v>5139</v>
      </c>
      <c r="C59" s="62" t="s">
        <v>180</v>
      </c>
      <c r="D59" s="120">
        <v>5000</v>
      </c>
    </row>
    <row r="60" spans="1:4" ht="18.75">
      <c r="A60" s="58"/>
      <c r="B60" s="44">
        <v>5153</v>
      </c>
      <c r="C60" s="62" t="s">
        <v>183</v>
      </c>
      <c r="D60" s="120">
        <v>30000</v>
      </c>
    </row>
    <row r="61" spans="1:4" ht="18.75">
      <c r="A61" s="58"/>
      <c r="B61" s="44">
        <v>5154</v>
      </c>
      <c r="C61" s="62" t="s">
        <v>217</v>
      </c>
      <c r="D61" s="120">
        <v>30000</v>
      </c>
    </row>
    <row r="62" spans="1:4" ht="18.75">
      <c r="A62" s="58"/>
      <c r="B62" s="44">
        <v>5156</v>
      </c>
      <c r="C62" s="62" t="s">
        <v>186</v>
      </c>
      <c r="D62" s="120">
        <v>2000</v>
      </c>
    </row>
    <row r="63" spans="1:6" ht="18.75">
      <c r="A63" s="58"/>
      <c r="B63" s="44">
        <v>5171</v>
      </c>
      <c r="C63" s="62" t="s">
        <v>503</v>
      </c>
      <c r="D63" s="120">
        <v>30000</v>
      </c>
      <c r="F63" s="50"/>
    </row>
    <row r="64" spans="1:6" ht="18.75">
      <c r="A64" s="58">
        <v>6112</v>
      </c>
      <c r="B64" s="44">
        <v>5023</v>
      </c>
      <c r="C64" s="63" t="s">
        <v>187</v>
      </c>
      <c r="D64" s="120">
        <v>270000</v>
      </c>
      <c r="F64" s="50"/>
    </row>
    <row r="65" spans="1:4" ht="18.75">
      <c r="A65" s="58"/>
      <c r="B65" s="44">
        <v>5032</v>
      </c>
      <c r="C65" s="63" t="s">
        <v>188</v>
      </c>
      <c r="D65" s="120">
        <v>24300</v>
      </c>
    </row>
    <row r="66" spans="1:6" ht="18.75">
      <c r="A66" s="58">
        <v>6171</v>
      </c>
      <c r="B66" s="44">
        <v>5021</v>
      </c>
      <c r="C66" s="63" t="s">
        <v>189</v>
      </c>
      <c r="D66" s="120">
        <v>80000</v>
      </c>
      <c r="E66" s="50"/>
      <c r="F66" s="50"/>
    </row>
    <row r="67" spans="1:6" ht="18.75">
      <c r="A67" s="58"/>
      <c r="B67" s="44">
        <v>5137</v>
      </c>
      <c r="C67" s="63" t="s">
        <v>593</v>
      </c>
      <c r="D67" s="120">
        <v>50000</v>
      </c>
      <c r="E67" s="106"/>
      <c r="F67" s="50"/>
    </row>
    <row r="68" spans="1:6" ht="18.75">
      <c r="A68" s="59"/>
      <c r="B68" s="44">
        <v>5139</v>
      </c>
      <c r="C68" s="63" t="s">
        <v>190</v>
      </c>
      <c r="D68" s="120">
        <v>44000</v>
      </c>
      <c r="E68" s="50"/>
      <c r="F68" s="50"/>
    </row>
    <row r="69" spans="1:6" ht="18.75">
      <c r="A69" s="59"/>
      <c r="B69" s="44">
        <v>5154</v>
      </c>
      <c r="C69" s="63" t="s">
        <v>191</v>
      </c>
      <c r="D69" s="120">
        <v>10000</v>
      </c>
      <c r="E69" s="50"/>
      <c r="F69" s="50"/>
    </row>
    <row r="70" spans="1:6" ht="18.75">
      <c r="A70" s="59"/>
      <c r="B70" s="44">
        <v>5155</v>
      </c>
      <c r="C70" s="63" t="s">
        <v>192</v>
      </c>
      <c r="D70" s="120">
        <v>9000</v>
      </c>
      <c r="F70" s="50"/>
    </row>
    <row r="71" spans="1:6" ht="18.75">
      <c r="A71" s="59"/>
      <c r="B71" s="44">
        <v>5161</v>
      </c>
      <c r="C71" s="63" t="s">
        <v>193</v>
      </c>
      <c r="D71" s="120">
        <v>2000</v>
      </c>
      <c r="E71" s="50"/>
      <c r="F71" s="50"/>
    </row>
    <row r="72" spans="1:6" ht="18.75">
      <c r="A72" s="59"/>
      <c r="B72" s="44">
        <v>5162</v>
      </c>
      <c r="C72" s="63" t="s">
        <v>194</v>
      </c>
      <c r="D72" s="120">
        <v>3000</v>
      </c>
      <c r="E72" s="50"/>
      <c r="F72" s="50"/>
    </row>
    <row r="73" spans="1:6" ht="18.75">
      <c r="A73" s="59"/>
      <c r="B73" s="44">
        <v>5163</v>
      </c>
      <c r="C73" s="63" t="s">
        <v>195</v>
      </c>
      <c r="D73" s="120">
        <v>14000</v>
      </c>
      <c r="E73" s="50"/>
      <c r="F73" s="50"/>
    </row>
    <row r="74" spans="1:6" ht="18.75">
      <c r="A74" s="59"/>
      <c r="B74" s="44">
        <v>5163</v>
      </c>
      <c r="C74" s="63" t="s">
        <v>196</v>
      </c>
      <c r="D74" s="120">
        <v>1500</v>
      </c>
      <c r="E74" s="50"/>
      <c r="F74" s="50"/>
    </row>
    <row r="75" spans="1:6" ht="18.75">
      <c r="A75" s="59"/>
      <c r="B75" s="44">
        <v>5169</v>
      </c>
      <c r="C75" s="63" t="s">
        <v>197</v>
      </c>
      <c r="D75" s="120">
        <v>50000</v>
      </c>
      <c r="E75" s="50"/>
      <c r="F75" s="50"/>
    </row>
    <row r="76" spans="1:6" ht="18.75">
      <c r="A76" s="59"/>
      <c r="B76" s="44">
        <v>5171</v>
      </c>
      <c r="C76" s="63" t="s">
        <v>503</v>
      </c>
      <c r="D76" s="120">
        <v>240000</v>
      </c>
      <c r="E76" s="50"/>
      <c r="F76" s="50"/>
    </row>
    <row r="77" spans="1:6" ht="18.75">
      <c r="A77" s="59"/>
      <c r="B77" s="44">
        <v>5173</v>
      </c>
      <c r="C77" s="63" t="s">
        <v>504</v>
      </c>
      <c r="D77" s="120">
        <v>10000</v>
      </c>
      <c r="E77" s="50"/>
      <c r="F77" s="50"/>
    </row>
    <row r="78" spans="1:5" ht="18.75">
      <c r="A78" s="58"/>
      <c r="B78" s="44">
        <v>5329</v>
      </c>
      <c r="C78" s="63" t="s">
        <v>198</v>
      </c>
      <c r="D78" s="106">
        <v>10029</v>
      </c>
      <c r="E78" s="71"/>
    </row>
    <row r="79" spans="1:5" ht="18.75">
      <c r="A79" s="44">
        <v>6399</v>
      </c>
      <c r="B79" s="44">
        <v>5365</v>
      </c>
      <c r="C79" s="63" t="s">
        <v>608</v>
      </c>
      <c r="D79" s="106">
        <v>100000</v>
      </c>
      <c r="E79" s="71"/>
    </row>
    <row r="80" spans="1:4" ht="18.75">
      <c r="A80" s="44"/>
      <c r="B80" s="44"/>
      <c r="C80" s="62" t="s">
        <v>24</v>
      </c>
      <c r="D80" s="106">
        <f>SUM(D23:D79)</f>
        <v>4390737</v>
      </c>
    </row>
    <row r="81" spans="3:6" ht="28.5" customHeight="1">
      <c r="C81" s="2" t="s">
        <v>219</v>
      </c>
      <c r="D81" s="150">
        <f>SUM(D20-D80)</f>
        <v>-1678437</v>
      </c>
      <c r="F81" s="50"/>
    </row>
  </sheetData>
  <sheetProtection/>
  <mergeCells count="2">
    <mergeCell ref="H12:M12"/>
    <mergeCell ref="H17:I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30">
      <selection activeCell="F42" sqref="F42"/>
    </sheetView>
  </sheetViews>
  <sheetFormatPr defaultColWidth="9.140625" defaultRowHeight="12.75"/>
  <cols>
    <col min="1" max="1" width="7.00390625" style="2" customWidth="1"/>
    <col min="2" max="2" width="7.57421875" style="2" customWidth="1"/>
    <col min="3" max="3" width="24.28125" style="2" customWidth="1"/>
    <col min="4" max="7" width="14.8515625" style="2" customWidth="1"/>
    <col min="8" max="8" width="10.140625" style="2" bestFit="1" customWidth="1"/>
    <col min="9" max="16384" width="9.140625" style="2" customWidth="1"/>
  </cols>
  <sheetData>
    <row r="1" spans="1:6" ht="15.75">
      <c r="A1" s="191" t="s">
        <v>719</v>
      </c>
      <c r="B1" s="192"/>
      <c r="C1" s="192"/>
      <c r="D1" s="192"/>
      <c r="E1" s="192"/>
      <c r="F1" s="192"/>
    </row>
    <row r="2" spans="1:9" ht="28.5" customHeight="1">
      <c r="A2" s="76" t="s">
        <v>200</v>
      </c>
      <c r="B2" s="152"/>
      <c r="C2" s="152"/>
      <c r="D2" s="153"/>
      <c r="E2" s="153"/>
      <c r="F2" s="154">
        <v>44526</v>
      </c>
      <c r="G2" s="89"/>
      <c r="I2" s="50"/>
    </row>
    <row r="3" spans="1:9" ht="28.5" customHeight="1">
      <c r="A3" s="155" t="s">
        <v>202</v>
      </c>
      <c r="B3" s="47"/>
      <c r="C3" s="47"/>
      <c r="D3" s="89"/>
      <c r="E3" s="89"/>
      <c r="F3" s="156">
        <v>44529</v>
      </c>
      <c r="G3" s="89"/>
      <c r="I3" s="50"/>
    </row>
    <row r="4" spans="1:9" ht="28.5" customHeight="1">
      <c r="A4" s="155" t="s">
        <v>203</v>
      </c>
      <c r="B4" s="47"/>
      <c r="C4" s="47"/>
      <c r="D4" s="89"/>
      <c r="E4" s="89"/>
      <c r="F4" s="156">
        <v>44529</v>
      </c>
      <c r="G4" s="89"/>
      <c r="I4" s="50"/>
    </row>
    <row r="5" spans="1:9" ht="28.5" customHeight="1">
      <c r="A5" s="155" t="s">
        <v>204</v>
      </c>
      <c r="B5" s="47"/>
      <c r="C5" s="47"/>
      <c r="D5" s="89"/>
      <c r="E5" s="89"/>
      <c r="F5" s="156" t="s">
        <v>209</v>
      </c>
      <c r="G5" s="89"/>
      <c r="I5" s="50"/>
    </row>
    <row r="6" spans="1:7" ht="15.75">
      <c r="A6" s="155"/>
      <c r="B6" s="47"/>
      <c r="C6" s="47"/>
      <c r="D6" s="89"/>
      <c r="E6" s="89"/>
      <c r="F6" s="156"/>
      <c r="G6" s="89"/>
    </row>
    <row r="7" spans="1:7" ht="15.75">
      <c r="A7" s="155"/>
      <c r="B7" s="47"/>
      <c r="C7" s="47"/>
      <c r="D7" s="89"/>
      <c r="E7" s="89"/>
      <c r="F7" s="156"/>
      <c r="G7" s="89"/>
    </row>
    <row r="8" spans="1:9" ht="28.5" customHeight="1">
      <c r="A8" s="155" t="s">
        <v>247</v>
      </c>
      <c r="B8" s="47"/>
      <c r="C8" s="47"/>
      <c r="D8" s="89"/>
      <c r="E8" s="89"/>
      <c r="F8" s="156" t="s">
        <v>209</v>
      </c>
      <c r="G8" s="89"/>
      <c r="I8" s="50"/>
    </row>
    <row r="9" spans="1:9" ht="28.5" customHeight="1">
      <c r="A9" s="155" t="s">
        <v>561</v>
      </c>
      <c r="B9" s="47"/>
      <c r="C9" s="47"/>
      <c r="D9" s="65"/>
      <c r="E9" s="65"/>
      <c r="F9" s="156" t="s">
        <v>209</v>
      </c>
      <c r="G9" s="65"/>
      <c r="I9" s="50"/>
    </row>
    <row r="10" spans="1:9" ht="28.5" customHeight="1">
      <c r="A10" s="155"/>
      <c r="B10" s="47"/>
      <c r="C10" s="47"/>
      <c r="D10" s="65"/>
      <c r="E10" s="65"/>
      <c r="F10" s="157"/>
      <c r="G10" s="65"/>
      <c r="I10" s="50"/>
    </row>
    <row r="11" spans="1:7" ht="12.75" customHeight="1">
      <c r="A11" s="193" t="s">
        <v>127</v>
      </c>
      <c r="B11" s="193" t="s">
        <v>557</v>
      </c>
      <c r="C11" s="195" t="s">
        <v>25</v>
      </c>
      <c r="D11" s="193" t="s">
        <v>720</v>
      </c>
      <c r="E11" s="193" t="s">
        <v>721</v>
      </c>
      <c r="F11" s="193" t="s">
        <v>722</v>
      </c>
      <c r="G11" s="140"/>
    </row>
    <row r="12" spans="1:7" ht="12.75">
      <c r="A12" s="194"/>
      <c r="B12" s="194"/>
      <c r="C12" s="196"/>
      <c r="D12" s="194"/>
      <c r="E12" s="194"/>
      <c r="F12" s="194"/>
      <c r="G12" s="140"/>
    </row>
    <row r="13" spans="1:7" ht="12.75">
      <c r="A13" s="197" t="s">
        <v>562</v>
      </c>
      <c r="B13" s="198"/>
      <c r="C13" s="198"/>
      <c r="D13" s="198"/>
      <c r="E13" s="198"/>
      <c r="F13" s="199"/>
      <c r="G13" s="140"/>
    </row>
    <row r="14" spans="1:7" ht="12.75">
      <c r="A14" s="121"/>
      <c r="B14" s="122">
        <v>1111</v>
      </c>
      <c r="C14" s="123" t="s">
        <v>564</v>
      </c>
      <c r="D14" s="121">
        <v>348000</v>
      </c>
      <c r="E14" s="121">
        <v>348000</v>
      </c>
      <c r="F14" s="142">
        <v>262000</v>
      </c>
      <c r="G14" s="130"/>
    </row>
    <row r="15" spans="1:7" ht="12.75">
      <c r="A15" s="124"/>
      <c r="B15" s="122">
        <v>1112</v>
      </c>
      <c r="C15" s="123" t="s">
        <v>565</v>
      </c>
      <c r="D15" s="124">
        <v>8500</v>
      </c>
      <c r="E15" s="124">
        <v>8500</v>
      </c>
      <c r="F15" s="143">
        <v>11000</v>
      </c>
      <c r="G15" s="130"/>
    </row>
    <row r="16" spans="1:7" ht="12.75">
      <c r="A16" s="124"/>
      <c r="B16" s="125">
        <v>1113</v>
      </c>
      <c r="C16" s="123" t="s">
        <v>566</v>
      </c>
      <c r="D16" s="124">
        <v>25000</v>
      </c>
      <c r="E16" s="124">
        <v>25000</v>
      </c>
      <c r="F16" s="143">
        <v>45000</v>
      </c>
      <c r="G16" s="130"/>
    </row>
    <row r="17" spans="1:7" ht="12.75">
      <c r="A17" s="124"/>
      <c r="B17" s="125">
        <v>1121</v>
      </c>
      <c r="C17" s="123" t="s">
        <v>567</v>
      </c>
      <c r="D17" s="124">
        <v>272000</v>
      </c>
      <c r="E17" s="124">
        <v>272000</v>
      </c>
      <c r="F17" s="143">
        <v>340000</v>
      </c>
      <c r="G17" s="130"/>
    </row>
    <row r="18" spans="1:7" ht="12.75">
      <c r="A18" s="124"/>
      <c r="B18" s="125">
        <v>1122</v>
      </c>
      <c r="C18" s="123" t="s">
        <v>568</v>
      </c>
      <c r="D18" s="124">
        <v>100000</v>
      </c>
      <c r="E18" s="124">
        <v>118370</v>
      </c>
      <c r="F18" s="143">
        <v>100000</v>
      </c>
      <c r="G18" s="130"/>
    </row>
    <row r="19" spans="1:7" ht="12.75">
      <c r="A19" s="124"/>
      <c r="B19" s="122">
        <v>1211</v>
      </c>
      <c r="C19" s="123" t="s">
        <v>569</v>
      </c>
      <c r="D19" s="124">
        <v>670000</v>
      </c>
      <c r="E19" s="124">
        <v>670000</v>
      </c>
      <c r="F19" s="143">
        <v>943000</v>
      </c>
      <c r="G19" s="130"/>
    </row>
    <row r="20" spans="1:7" ht="12.75">
      <c r="A20" s="124"/>
      <c r="B20" s="125">
        <v>1340</v>
      </c>
      <c r="C20" s="126" t="s">
        <v>570</v>
      </c>
      <c r="D20" s="124">
        <v>65000</v>
      </c>
      <c r="E20" s="124">
        <v>65000</v>
      </c>
      <c r="F20" s="143">
        <v>72000</v>
      </c>
      <c r="G20" s="130"/>
    </row>
    <row r="21" spans="1:7" ht="12.75">
      <c r="A21" s="124"/>
      <c r="B21" s="125">
        <v>1341</v>
      </c>
      <c r="C21" s="126" t="s">
        <v>571</v>
      </c>
      <c r="D21" s="124">
        <v>1500</v>
      </c>
      <c r="E21" s="124">
        <v>1500</v>
      </c>
      <c r="F21" s="143">
        <v>2300</v>
      </c>
      <c r="G21" s="130"/>
    </row>
    <row r="22" spans="1:7" ht="12.75">
      <c r="A22" s="124"/>
      <c r="B22" s="125">
        <v>1381</v>
      </c>
      <c r="C22" s="126" t="s">
        <v>572</v>
      </c>
      <c r="D22" s="124">
        <v>4250</v>
      </c>
      <c r="E22" s="124">
        <v>4250</v>
      </c>
      <c r="F22" s="143">
        <v>10000</v>
      </c>
      <c r="G22" s="130"/>
    </row>
    <row r="23" spans="1:7" ht="12.75">
      <c r="A23" s="124"/>
      <c r="B23" s="125">
        <v>1511</v>
      </c>
      <c r="C23" s="126" t="s">
        <v>573</v>
      </c>
      <c r="D23" s="124">
        <v>75000</v>
      </c>
      <c r="E23" s="124">
        <v>75000</v>
      </c>
      <c r="F23" s="143">
        <v>77000</v>
      </c>
      <c r="G23" s="130"/>
    </row>
    <row r="24" spans="1:7" ht="12.75">
      <c r="A24" s="197" t="s">
        <v>563</v>
      </c>
      <c r="B24" s="198"/>
      <c r="C24" s="198"/>
      <c r="D24" s="198"/>
      <c r="E24" s="198"/>
      <c r="F24" s="199"/>
      <c r="G24" s="130"/>
    </row>
    <row r="25" spans="1:7" ht="12.75">
      <c r="A25" s="124">
        <v>1012</v>
      </c>
      <c r="B25" s="125"/>
      <c r="C25" s="126" t="s">
        <v>574</v>
      </c>
      <c r="D25" s="124">
        <v>72000</v>
      </c>
      <c r="E25" s="124">
        <v>72000</v>
      </c>
      <c r="F25" s="143">
        <v>84000</v>
      </c>
      <c r="G25" s="130"/>
    </row>
    <row r="26" spans="1:7" ht="12.75">
      <c r="A26" s="124">
        <v>1031</v>
      </c>
      <c r="B26" s="125"/>
      <c r="C26" s="126" t="s">
        <v>139</v>
      </c>
      <c r="D26" s="124">
        <v>5000</v>
      </c>
      <c r="E26" s="124">
        <v>5000</v>
      </c>
      <c r="F26" s="143">
        <v>5000</v>
      </c>
      <c r="G26" s="130"/>
    </row>
    <row r="27" spans="1:7" ht="12.75">
      <c r="A27" s="124">
        <v>1032</v>
      </c>
      <c r="B27" s="125"/>
      <c r="C27" s="126" t="s">
        <v>575</v>
      </c>
      <c r="D27" s="124">
        <v>200000</v>
      </c>
      <c r="E27" s="124">
        <v>200000</v>
      </c>
      <c r="F27" s="143">
        <v>500000</v>
      </c>
      <c r="G27" s="130"/>
    </row>
    <row r="28" spans="1:7" ht="12.75">
      <c r="A28" s="124">
        <v>2310</v>
      </c>
      <c r="B28" s="125"/>
      <c r="C28" s="126" t="s">
        <v>353</v>
      </c>
      <c r="D28" s="124">
        <v>50000</v>
      </c>
      <c r="E28" s="124">
        <v>50000</v>
      </c>
      <c r="F28" s="143">
        <v>50000</v>
      </c>
      <c r="G28" s="130"/>
    </row>
    <row r="29" spans="1:7" ht="12.75">
      <c r="A29" s="124">
        <v>3612</v>
      </c>
      <c r="B29" s="125"/>
      <c r="C29" s="126" t="s">
        <v>429</v>
      </c>
      <c r="D29" s="124">
        <v>120500</v>
      </c>
      <c r="E29" s="124">
        <v>120500</v>
      </c>
      <c r="F29" s="143">
        <v>120500</v>
      </c>
      <c r="G29" s="130"/>
    </row>
    <row r="30" spans="1:7" ht="12.75">
      <c r="A30" s="124">
        <v>3639</v>
      </c>
      <c r="B30" s="125"/>
      <c r="C30" s="126" t="s">
        <v>724</v>
      </c>
      <c r="D30" s="124">
        <v>0</v>
      </c>
      <c r="E30" s="124">
        <v>128390</v>
      </c>
      <c r="F30" s="143">
        <v>0</v>
      </c>
      <c r="G30" s="130"/>
    </row>
    <row r="31" spans="1:7" ht="12.75">
      <c r="A31" s="124">
        <v>3723</v>
      </c>
      <c r="B31" s="125"/>
      <c r="C31" s="126" t="s">
        <v>689</v>
      </c>
      <c r="D31" s="124">
        <v>20000</v>
      </c>
      <c r="E31" s="124">
        <v>20000</v>
      </c>
      <c r="F31" s="143">
        <v>20000</v>
      </c>
      <c r="G31" s="130"/>
    </row>
    <row r="32" spans="1:7" ht="12.75">
      <c r="A32" s="124">
        <v>5512</v>
      </c>
      <c r="B32" s="125"/>
      <c r="C32" s="126" t="s">
        <v>725</v>
      </c>
      <c r="D32" s="124">
        <v>0</v>
      </c>
      <c r="E32" s="124">
        <v>3339.12</v>
      </c>
      <c r="F32" s="143">
        <v>0</v>
      </c>
      <c r="G32" s="130"/>
    </row>
    <row r="33" spans="1:7" ht="12.75">
      <c r="A33" s="124">
        <v>6171</v>
      </c>
      <c r="B33" s="125"/>
      <c r="C33" s="126" t="s">
        <v>156</v>
      </c>
      <c r="D33" s="124">
        <v>300</v>
      </c>
      <c r="E33" s="124">
        <v>300</v>
      </c>
      <c r="F33" s="143">
        <v>0</v>
      </c>
      <c r="G33" s="130"/>
    </row>
    <row r="34" spans="1:7" ht="12.75">
      <c r="A34" s="197" t="s">
        <v>576</v>
      </c>
      <c r="B34" s="198"/>
      <c r="C34" s="198"/>
      <c r="D34" s="198"/>
      <c r="E34" s="198"/>
      <c r="F34" s="199"/>
      <c r="G34" s="130"/>
    </row>
    <row r="35" spans="1:7" ht="12.75">
      <c r="A35" s="124"/>
      <c r="B35" s="125">
        <v>4111</v>
      </c>
      <c r="C35" s="146" t="s">
        <v>577</v>
      </c>
      <c r="D35" s="124">
        <v>0</v>
      </c>
      <c r="E35" s="124">
        <v>52704.98</v>
      </c>
      <c r="F35" s="143">
        <v>0</v>
      </c>
      <c r="G35" s="130"/>
    </row>
    <row r="36" spans="1:7" ht="12.75">
      <c r="A36" s="124"/>
      <c r="B36" s="125">
        <v>4112</v>
      </c>
      <c r="C36" s="146" t="s">
        <v>578</v>
      </c>
      <c r="D36" s="124">
        <v>70800</v>
      </c>
      <c r="E36" s="124">
        <v>70800</v>
      </c>
      <c r="F36" s="143">
        <v>70500</v>
      </c>
      <c r="G36" s="130"/>
    </row>
    <row r="37" spans="1:7" ht="13.5" thickBot="1">
      <c r="A37" s="158"/>
      <c r="B37" s="130">
        <v>4116</v>
      </c>
      <c r="C37" s="146" t="s">
        <v>723</v>
      </c>
      <c r="D37" s="124">
        <v>0</v>
      </c>
      <c r="E37" s="124">
        <v>14745</v>
      </c>
      <c r="F37" s="143">
        <v>0</v>
      </c>
      <c r="G37" s="130"/>
    </row>
    <row r="38" spans="1:7" ht="13.5" thickBot="1">
      <c r="A38" s="200" t="s">
        <v>580</v>
      </c>
      <c r="B38" s="201"/>
      <c r="C38" s="144"/>
      <c r="D38" s="145">
        <f>SUM(D14:D37)</f>
        <v>2107850</v>
      </c>
      <c r="E38" s="145">
        <f>SUM(E14:E37)</f>
        <v>2325399.1</v>
      </c>
      <c r="F38" s="159">
        <f>SUM(F14:F37)</f>
        <v>2712300</v>
      </c>
      <c r="G38" s="132"/>
    </row>
    <row r="39" spans="1:7" ht="12.75">
      <c r="A39" s="170"/>
      <c r="B39" s="151"/>
      <c r="C39" s="131"/>
      <c r="D39" s="132"/>
      <c r="E39" s="132"/>
      <c r="F39" s="161"/>
      <c r="G39" s="132"/>
    </row>
    <row r="40" spans="1:7" ht="12.75" customHeight="1">
      <c r="A40" s="193" t="s">
        <v>127</v>
      </c>
      <c r="B40" s="193" t="s">
        <v>557</v>
      </c>
      <c r="C40" s="195" t="s">
        <v>605</v>
      </c>
      <c r="D40" s="193" t="s">
        <v>720</v>
      </c>
      <c r="E40" s="193" t="s">
        <v>721</v>
      </c>
      <c r="F40" s="193" t="s">
        <v>722</v>
      </c>
      <c r="G40" s="140"/>
    </row>
    <row r="41" spans="1:7" ht="12.75">
      <c r="A41" s="194"/>
      <c r="B41" s="194"/>
      <c r="C41" s="196"/>
      <c r="D41" s="194"/>
      <c r="E41" s="194"/>
      <c r="F41" s="194"/>
      <c r="G41" s="140"/>
    </row>
    <row r="42" spans="1:8" ht="12.75">
      <c r="A42" s="121">
        <v>1031</v>
      </c>
      <c r="B42" s="122">
        <v>5</v>
      </c>
      <c r="C42" s="123" t="s">
        <v>581</v>
      </c>
      <c r="D42" s="121">
        <v>20000</v>
      </c>
      <c r="E42" s="121">
        <v>20000</v>
      </c>
      <c r="F42" s="147">
        <v>10000</v>
      </c>
      <c r="G42" s="130"/>
      <c r="H42" s="49"/>
    </row>
    <row r="43" spans="1:8" ht="12.75">
      <c r="A43" s="124">
        <v>2212</v>
      </c>
      <c r="B43" s="122">
        <v>5</v>
      </c>
      <c r="C43" s="123" t="s">
        <v>510</v>
      </c>
      <c r="D43" s="124">
        <v>130000</v>
      </c>
      <c r="E43" s="124">
        <v>130000</v>
      </c>
      <c r="F43" s="148">
        <v>280000</v>
      </c>
      <c r="G43" s="130"/>
      <c r="H43" s="49"/>
    </row>
    <row r="44" spans="1:8" ht="12.75">
      <c r="A44" s="124"/>
      <c r="B44" s="122">
        <v>6</v>
      </c>
      <c r="C44" s="123" t="s">
        <v>649</v>
      </c>
      <c r="D44" s="124">
        <v>580000</v>
      </c>
      <c r="E44" s="124">
        <v>580000</v>
      </c>
      <c r="F44" s="148">
        <v>850000</v>
      </c>
      <c r="G44" s="130"/>
      <c r="H44" s="49"/>
    </row>
    <row r="45" spans="1:7" ht="12.75">
      <c r="A45" s="124">
        <v>2310</v>
      </c>
      <c r="B45" s="125">
        <v>5</v>
      </c>
      <c r="C45" s="126" t="s">
        <v>353</v>
      </c>
      <c r="D45" s="124">
        <v>179600</v>
      </c>
      <c r="E45" s="124">
        <v>179600</v>
      </c>
      <c r="F45" s="148">
        <v>404600</v>
      </c>
      <c r="G45" s="130"/>
    </row>
    <row r="46" spans="1:7" ht="12.75">
      <c r="A46" s="124"/>
      <c r="B46" s="125">
        <v>6</v>
      </c>
      <c r="C46" s="126" t="s">
        <v>690</v>
      </c>
      <c r="D46" s="124">
        <v>130000</v>
      </c>
      <c r="E46" s="124">
        <v>130000</v>
      </c>
      <c r="F46" s="148">
        <v>0</v>
      </c>
      <c r="G46" s="130"/>
    </row>
    <row r="47" spans="1:7" ht="12.75">
      <c r="A47" s="124">
        <v>2321</v>
      </c>
      <c r="B47" s="125">
        <v>5</v>
      </c>
      <c r="C47" s="126" t="s">
        <v>602</v>
      </c>
      <c r="D47" s="124">
        <v>150000</v>
      </c>
      <c r="E47" s="124">
        <v>150000</v>
      </c>
      <c r="F47" s="148">
        <v>40000</v>
      </c>
      <c r="G47" s="130"/>
    </row>
    <row r="48" spans="1:7" ht="12.75">
      <c r="A48" s="124">
        <v>0</v>
      </c>
      <c r="B48" s="125">
        <v>6</v>
      </c>
      <c r="C48" s="126" t="s">
        <v>602</v>
      </c>
      <c r="D48" s="124">
        <v>150000</v>
      </c>
      <c r="E48" s="124">
        <v>150000</v>
      </c>
      <c r="F48" s="148">
        <v>1000000</v>
      </c>
      <c r="G48" s="130"/>
    </row>
    <row r="49" spans="1:7" ht="12.75">
      <c r="A49" s="124">
        <v>3314</v>
      </c>
      <c r="B49" s="125">
        <v>5</v>
      </c>
      <c r="C49" s="126" t="s">
        <v>143</v>
      </c>
      <c r="D49" s="124">
        <v>9000</v>
      </c>
      <c r="E49" s="124">
        <v>10995</v>
      </c>
      <c r="F49" s="148">
        <v>9000</v>
      </c>
      <c r="G49" s="130"/>
    </row>
    <row r="50" spans="1:7" ht="12.75">
      <c r="A50" s="124">
        <v>3319</v>
      </c>
      <c r="B50" s="125">
        <v>5</v>
      </c>
      <c r="C50" s="126" t="s">
        <v>144</v>
      </c>
      <c r="D50" s="124">
        <v>2000</v>
      </c>
      <c r="E50" s="124">
        <v>2500</v>
      </c>
      <c r="F50" s="148">
        <v>2500</v>
      </c>
      <c r="G50" s="130"/>
    </row>
    <row r="51" spans="1:7" ht="12.75">
      <c r="A51" s="124">
        <v>3326</v>
      </c>
      <c r="B51" s="125">
        <v>5</v>
      </c>
      <c r="C51" s="126" t="s">
        <v>603</v>
      </c>
      <c r="D51" s="124">
        <v>101500</v>
      </c>
      <c r="E51" s="124">
        <v>351500</v>
      </c>
      <c r="F51" s="148">
        <v>51500</v>
      </c>
      <c r="G51" s="130"/>
    </row>
    <row r="52" spans="1:7" ht="12.75">
      <c r="A52" s="124">
        <v>3412</v>
      </c>
      <c r="B52" s="125">
        <v>5</v>
      </c>
      <c r="C52" s="126" t="s">
        <v>414</v>
      </c>
      <c r="D52" s="124">
        <v>15000</v>
      </c>
      <c r="E52" s="124">
        <v>15000</v>
      </c>
      <c r="F52" s="148">
        <v>30000</v>
      </c>
      <c r="G52" s="130"/>
    </row>
    <row r="53" spans="1:7" ht="12.75">
      <c r="A53" s="124">
        <v>3429</v>
      </c>
      <c r="B53" s="125">
        <v>5</v>
      </c>
      <c r="C53" s="126" t="s">
        <v>147</v>
      </c>
      <c r="D53" s="124">
        <v>40000</v>
      </c>
      <c r="E53" s="124">
        <v>40000</v>
      </c>
      <c r="F53" s="148">
        <v>40000</v>
      </c>
      <c r="G53" s="130"/>
    </row>
    <row r="54" spans="1:7" ht="12.75">
      <c r="A54" s="124">
        <v>3612</v>
      </c>
      <c r="B54" s="125">
        <v>5</v>
      </c>
      <c r="C54" s="126" t="s">
        <v>148</v>
      </c>
      <c r="D54" s="124">
        <v>140000</v>
      </c>
      <c r="E54" s="124">
        <v>140000</v>
      </c>
      <c r="F54" s="148">
        <v>220000</v>
      </c>
      <c r="G54" s="130"/>
    </row>
    <row r="55" spans="1:7" ht="12.75">
      <c r="A55" s="124">
        <v>3631</v>
      </c>
      <c r="B55" s="125">
        <v>5</v>
      </c>
      <c r="C55" s="126" t="s">
        <v>149</v>
      </c>
      <c r="D55" s="124">
        <v>67000</v>
      </c>
      <c r="E55" s="124">
        <v>67000</v>
      </c>
      <c r="F55" s="148">
        <v>70000</v>
      </c>
      <c r="G55" s="130"/>
    </row>
    <row r="56" spans="1:7" ht="12.75">
      <c r="A56" s="124">
        <v>3721</v>
      </c>
      <c r="B56" s="125">
        <v>5</v>
      </c>
      <c r="C56" s="126" t="s">
        <v>150</v>
      </c>
      <c r="D56" s="124">
        <v>8000</v>
      </c>
      <c r="E56" s="124">
        <v>8000</v>
      </c>
      <c r="F56" s="148">
        <v>8000</v>
      </c>
      <c r="G56" s="130"/>
    </row>
    <row r="57" spans="1:7" ht="12.75">
      <c r="A57" s="124">
        <v>3722</v>
      </c>
      <c r="B57" s="125">
        <v>5</v>
      </c>
      <c r="C57" s="126" t="s">
        <v>151</v>
      </c>
      <c r="D57" s="124">
        <v>150000</v>
      </c>
      <c r="E57" s="124">
        <v>150000</v>
      </c>
      <c r="F57" s="148">
        <v>205000</v>
      </c>
      <c r="G57" s="130"/>
    </row>
    <row r="58" spans="1:7" ht="12.75">
      <c r="A58" s="124">
        <v>3723</v>
      </c>
      <c r="B58" s="125">
        <v>5</v>
      </c>
      <c r="C58" s="126" t="s">
        <v>152</v>
      </c>
      <c r="D58" s="124">
        <v>40000</v>
      </c>
      <c r="E58" s="124">
        <v>40000</v>
      </c>
      <c r="F58" s="148">
        <v>40000</v>
      </c>
      <c r="G58" s="130"/>
    </row>
    <row r="59" spans="1:7" ht="12.75">
      <c r="A59" s="124">
        <v>3745</v>
      </c>
      <c r="B59" s="125">
        <v>5</v>
      </c>
      <c r="C59" s="126" t="s">
        <v>153</v>
      </c>
      <c r="D59" s="124">
        <v>91308</v>
      </c>
      <c r="E59" s="124">
        <v>91308</v>
      </c>
      <c r="F59" s="148">
        <v>80308</v>
      </c>
      <c r="G59" s="130"/>
    </row>
    <row r="60" spans="1:7" ht="12.75">
      <c r="A60" s="124">
        <v>4359</v>
      </c>
      <c r="B60" s="125">
        <v>5</v>
      </c>
      <c r="C60" s="126" t="s">
        <v>692</v>
      </c>
      <c r="D60" s="124">
        <v>0</v>
      </c>
      <c r="E60" s="124">
        <v>5000</v>
      </c>
      <c r="F60" s="148">
        <v>0</v>
      </c>
      <c r="G60" s="130"/>
    </row>
    <row r="61" spans="1:7" ht="12.75">
      <c r="A61" s="124">
        <v>4379</v>
      </c>
      <c r="B61" s="125">
        <v>5</v>
      </c>
      <c r="C61" s="126" t="s">
        <v>726</v>
      </c>
      <c r="D61" s="124">
        <v>0</v>
      </c>
      <c r="E61" s="124">
        <v>2000</v>
      </c>
      <c r="F61" s="148">
        <v>0</v>
      </c>
      <c r="G61" s="130"/>
    </row>
    <row r="62" spans="1:7" ht="12.75">
      <c r="A62" s="124">
        <v>5213</v>
      </c>
      <c r="B62" s="125">
        <v>5</v>
      </c>
      <c r="C62" s="126" t="s">
        <v>727</v>
      </c>
      <c r="D62" s="124">
        <v>0</v>
      </c>
      <c r="E62" s="124">
        <v>17000</v>
      </c>
      <c r="F62" s="148">
        <v>0</v>
      </c>
      <c r="G62" s="130"/>
    </row>
    <row r="63" spans="1:7" ht="12.75">
      <c r="A63" s="124">
        <v>5269</v>
      </c>
      <c r="B63" s="125">
        <v>5</v>
      </c>
      <c r="C63" s="126" t="s">
        <v>728</v>
      </c>
      <c r="D63" s="124">
        <v>0</v>
      </c>
      <c r="E63" s="124">
        <v>40000</v>
      </c>
      <c r="F63" s="148">
        <v>0</v>
      </c>
      <c r="G63" s="130"/>
    </row>
    <row r="64" spans="1:7" ht="12.75">
      <c r="A64" s="124">
        <v>5512</v>
      </c>
      <c r="B64" s="125">
        <v>5</v>
      </c>
      <c r="C64" s="126" t="s">
        <v>154</v>
      </c>
      <c r="D64" s="124">
        <v>103000</v>
      </c>
      <c r="E64" s="124">
        <v>103000</v>
      </c>
      <c r="F64" s="148">
        <v>132000</v>
      </c>
      <c r="G64" s="130"/>
    </row>
    <row r="65" spans="1:9" ht="12.75">
      <c r="A65" s="124">
        <v>6112</v>
      </c>
      <c r="B65" s="125">
        <v>5</v>
      </c>
      <c r="C65" s="133" t="s">
        <v>155</v>
      </c>
      <c r="D65" s="124">
        <v>294300</v>
      </c>
      <c r="E65" s="124">
        <v>294300</v>
      </c>
      <c r="F65" s="148">
        <v>294300</v>
      </c>
      <c r="G65" s="130"/>
      <c r="I65" s="50"/>
    </row>
    <row r="66" spans="1:9" ht="12.75">
      <c r="A66" s="124">
        <v>6114</v>
      </c>
      <c r="B66" s="125">
        <v>5</v>
      </c>
      <c r="C66" s="133" t="s">
        <v>693</v>
      </c>
      <c r="D66" s="124">
        <v>0</v>
      </c>
      <c r="E66" s="124">
        <v>31000</v>
      </c>
      <c r="F66" s="148">
        <v>0</v>
      </c>
      <c r="G66" s="130"/>
      <c r="I66" s="50"/>
    </row>
    <row r="67" spans="1:7" ht="12.75">
      <c r="A67" s="124">
        <v>6171</v>
      </c>
      <c r="B67" s="125">
        <v>5</v>
      </c>
      <c r="C67" s="133" t="s">
        <v>156</v>
      </c>
      <c r="D67" s="124">
        <v>279437</v>
      </c>
      <c r="E67" s="124">
        <v>310732.79</v>
      </c>
      <c r="F67" s="148">
        <v>523529</v>
      </c>
      <c r="G67" s="130"/>
    </row>
    <row r="68" spans="1:9" ht="13.5" thickBot="1">
      <c r="A68" s="134">
        <v>6399</v>
      </c>
      <c r="B68" s="135">
        <v>5</v>
      </c>
      <c r="C68" s="136" t="s">
        <v>585</v>
      </c>
      <c r="D68" s="137">
        <v>100000</v>
      </c>
      <c r="E68" s="137">
        <v>118370</v>
      </c>
      <c r="F68" s="149">
        <v>100000</v>
      </c>
      <c r="G68" s="130"/>
      <c r="H68" s="50"/>
      <c r="I68" s="50"/>
    </row>
    <row r="69" spans="1:7" ht="13.5" thickBot="1">
      <c r="A69" s="162"/>
      <c r="B69" s="127"/>
      <c r="C69" s="128" t="s">
        <v>24</v>
      </c>
      <c r="D69" s="129">
        <f>SUM(D42:D68)</f>
        <v>2780145</v>
      </c>
      <c r="E69" s="129">
        <f>SUM(E42:E68)</f>
        <v>3177305.79</v>
      </c>
      <c r="F69" s="163">
        <f>SUM(F42:F68)</f>
        <v>4390737</v>
      </c>
      <c r="G69" s="132"/>
    </row>
    <row r="70" spans="1:7" ht="12.75">
      <c r="A70" s="160" t="s">
        <v>512</v>
      </c>
      <c r="B70" s="130" t="s">
        <v>513</v>
      </c>
      <c r="C70" s="130"/>
      <c r="D70" s="130"/>
      <c r="E70" s="130"/>
      <c r="F70" s="141"/>
      <c r="G70" s="138"/>
    </row>
    <row r="71" spans="1:7" ht="12.75">
      <c r="A71" s="160" t="s">
        <v>514</v>
      </c>
      <c r="B71" s="130" t="s">
        <v>515</v>
      </c>
      <c r="C71" s="130"/>
      <c r="D71" s="130"/>
      <c r="E71" s="130"/>
      <c r="F71" s="141"/>
      <c r="G71" s="138"/>
    </row>
    <row r="72" spans="1:7" ht="12.75">
      <c r="A72" s="160"/>
      <c r="B72" s="130"/>
      <c r="C72" s="130"/>
      <c r="D72" s="130"/>
      <c r="E72" s="130"/>
      <c r="F72" s="141"/>
      <c r="G72" s="138"/>
    </row>
    <row r="73" spans="1:9" ht="12.75">
      <c r="A73" s="160" t="s">
        <v>606</v>
      </c>
      <c r="B73" s="130"/>
      <c r="C73" s="132"/>
      <c r="D73" s="132"/>
      <c r="E73" s="132"/>
      <c r="F73" s="161"/>
      <c r="G73" s="139"/>
      <c r="I73" s="50"/>
    </row>
    <row r="74" spans="1:7" ht="12.75">
      <c r="A74" s="160"/>
      <c r="B74" s="130"/>
      <c r="C74" s="130"/>
      <c r="D74" s="130"/>
      <c r="E74" s="130"/>
      <c r="F74" s="141"/>
      <c r="G74" s="138"/>
    </row>
    <row r="75" spans="1:7" ht="12.75">
      <c r="A75" s="160" t="s">
        <v>729</v>
      </c>
      <c r="B75" s="130"/>
      <c r="C75" s="130"/>
      <c r="D75" s="130"/>
      <c r="E75" s="130"/>
      <c r="F75" s="141"/>
      <c r="G75" s="138"/>
    </row>
    <row r="76" spans="1:7" ht="12.75">
      <c r="A76" s="160" t="s">
        <v>518</v>
      </c>
      <c r="B76" s="130"/>
      <c r="C76" s="130"/>
      <c r="D76" s="130"/>
      <c r="E76" s="130"/>
      <c r="F76" s="141"/>
      <c r="G76" s="138"/>
    </row>
    <row r="77" spans="1:7" ht="12.75">
      <c r="A77" s="160" t="s">
        <v>519</v>
      </c>
      <c r="B77" s="130"/>
      <c r="C77" s="130"/>
      <c r="D77" s="130"/>
      <c r="E77" s="130"/>
      <c r="F77" s="141"/>
      <c r="G77" s="138"/>
    </row>
    <row r="78" spans="1:7" ht="12.75">
      <c r="A78" s="164"/>
      <c r="B78" s="130"/>
      <c r="C78" s="130"/>
      <c r="D78" s="130"/>
      <c r="E78" s="130"/>
      <c r="F78" s="141"/>
      <c r="G78" s="138"/>
    </row>
    <row r="79" spans="1:6" ht="18">
      <c r="A79" s="165"/>
      <c r="B79" s="47"/>
      <c r="C79" s="47"/>
      <c r="D79" s="47"/>
      <c r="E79" s="47"/>
      <c r="F79" s="166"/>
    </row>
    <row r="80" spans="1:6" ht="18">
      <c r="A80" s="165"/>
      <c r="B80" s="47"/>
      <c r="C80" s="47"/>
      <c r="D80" s="47"/>
      <c r="E80" s="47"/>
      <c r="F80" s="166"/>
    </row>
    <row r="81" spans="1:6" ht="18">
      <c r="A81" s="165"/>
      <c r="B81" s="47"/>
      <c r="C81" s="47"/>
      <c r="D81" s="47"/>
      <c r="E81" s="47"/>
      <c r="F81" s="166"/>
    </row>
    <row r="82" spans="1:6" ht="18">
      <c r="A82" s="165"/>
      <c r="B82" s="47"/>
      <c r="C82" s="47"/>
      <c r="D82" s="47"/>
      <c r="E82" s="47"/>
      <c r="F82" s="166"/>
    </row>
    <row r="83" spans="1:6" ht="18">
      <c r="A83" s="167"/>
      <c r="B83" s="168"/>
      <c r="C83" s="168"/>
      <c r="D83" s="168"/>
      <c r="E83" s="168"/>
      <c r="F83" s="169"/>
    </row>
    <row r="84" ht="18">
      <c r="A84" s="118"/>
    </row>
    <row r="85" ht="18">
      <c r="A85" s="118"/>
    </row>
    <row r="86" ht="18">
      <c r="A86" s="118"/>
    </row>
    <row r="87" ht="18">
      <c r="A87" s="118"/>
    </row>
    <row r="88" ht="18">
      <c r="A88" s="118"/>
    </row>
    <row r="89" ht="18">
      <c r="A89" s="118"/>
    </row>
    <row r="90" ht="18">
      <c r="A90" s="118"/>
    </row>
  </sheetData>
  <sheetProtection/>
  <mergeCells count="17">
    <mergeCell ref="A1:F1"/>
    <mergeCell ref="A11:A12"/>
    <mergeCell ref="B11:B12"/>
    <mergeCell ref="C11:C12"/>
    <mergeCell ref="D11:D12"/>
    <mergeCell ref="E11:E12"/>
    <mergeCell ref="F11:F12"/>
    <mergeCell ref="A13:F13"/>
    <mergeCell ref="A24:F24"/>
    <mergeCell ref="A34:F34"/>
    <mergeCell ref="A38:B38"/>
    <mergeCell ref="A40:A41"/>
    <mergeCell ref="B40:B41"/>
    <mergeCell ref="C40:C41"/>
    <mergeCell ref="D40:D41"/>
    <mergeCell ref="E40:E41"/>
    <mergeCell ref="F40:F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4.7109375" style="2" customWidth="1"/>
    <col min="2" max="2" width="9.140625" style="2" customWidth="1"/>
    <col min="3" max="3" width="10.00390625" style="2" customWidth="1"/>
    <col min="4" max="4" width="10.140625" style="2" bestFit="1" customWidth="1"/>
    <col min="5" max="16384" width="9.140625" style="2" customWidth="1"/>
  </cols>
  <sheetData>
    <row r="1" ht="18.75">
      <c r="A1" s="41" t="s">
        <v>125</v>
      </c>
    </row>
    <row r="2" spans="1:2" ht="19.5" thickBot="1">
      <c r="A2" s="8" t="s">
        <v>25</v>
      </c>
      <c r="B2" s="42" t="s">
        <v>32</v>
      </c>
    </row>
    <row r="3" spans="1:2" ht="19.5" thickTop="1">
      <c r="A3" s="12" t="s">
        <v>16</v>
      </c>
      <c r="B3" s="43">
        <v>740</v>
      </c>
    </row>
    <row r="4" spans="1:2" ht="18.75">
      <c r="A4" s="12" t="s">
        <v>83</v>
      </c>
      <c r="B4" s="43">
        <v>55</v>
      </c>
    </row>
    <row r="5" spans="1:2" ht="18.75">
      <c r="A5" s="8" t="s">
        <v>17</v>
      </c>
      <c r="B5" s="44">
        <v>1</v>
      </c>
    </row>
    <row r="6" spans="1:2" ht="18.75">
      <c r="A6" s="8" t="s">
        <v>18</v>
      </c>
      <c r="B6" s="44">
        <v>30</v>
      </c>
    </row>
    <row r="7" spans="1:2" ht="18.75">
      <c r="A7" s="8" t="s">
        <v>19</v>
      </c>
      <c r="B7" s="44">
        <v>24</v>
      </c>
    </row>
    <row r="8" spans="1:2" ht="18.75">
      <c r="A8" s="8" t="s">
        <v>22</v>
      </c>
      <c r="B8" s="44">
        <v>250</v>
      </c>
    </row>
    <row r="9" spans="1:2" ht="18.75">
      <c r="A9" s="8" t="s">
        <v>37</v>
      </c>
      <c r="B9" s="44">
        <v>54</v>
      </c>
    </row>
    <row r="10" spans="1:2" ht="18.75">
      <c r="A10" s="8" t="s">
        <v>23</v>
      </c>
      <c r="B10" s="44">
        <v>50</v>
      </c>
    </row>
    <row r="11" spans="1:2" ht="18.75">
      <c r="A11" s="8" t="s">
        <v>21</v>
      </c>
      <c r="B11" s="44">
        <v>60.1</v>
      </c>
    </row>
    <row r="12" spans="1:2" ht="18.75">
      <c r="A12" s="8" t="s">
        <v>24</v>
      </c>
      <c r="B12" s="45">
        <f>SUM(B3:B11)</f>
        <v>1264.1</v>
      </c>
    </row>
    <row r="13" spans="1:2" s="47" customFormat="1" ht="18.75">
      <c r="A13" s="41"/>
      <c r="B13" s="46"/>
    </row>
    <row r="14" spans="1:2" s="47" customFormat="1" ht="18.75">
      <c r="A14" s="41"/>
      <c r="B14" s="46"/>
    </row>
    <row r="15" spans="1:2" s="47" customFormat="1" ht="18.75">
      <c r="A15" s="41"/>
      <c r="B15" s="46"/>
    </row>
    <row r="16" spans="1:2" s="47" customFormat="1" ht="18.75">
      <c r="A16" s="41"/>
      <c r="B16" s="46"/>
    </row>
    <row r="17" spans="1:2" s="47" customFormat="1" ht="18.75">
      <c r="A17" s="41"/>
      <c r="B17" s="46"/>
    </row>
    <row r="18" spans="1:2" s="47" customFormat="1" ht="18.75">
      <c r="A18" s="41"/>
      <c r="B18" s="46"/>
    </row>
    <row r="19" spans="1:2" s="47" customFormat="1" ht="18.75">
      <c r="A19" s="41"/>
      <c r="B19" s="46"/>
    </row>
    <row r="20" spans="1:2" s="47" customFormat="1" ht="18.75">
      <c r="A20" s="41"/>
      <c r="B20" s="46"/>
    </row>
    <row r="21" spans="1:2" s="47" customFormat="1" ht="18.75">
      <c r="A21" s="41"/>
      <c r="B21" s="46"/>
    </row>
    <row r="22" spans="1:2" s="47" customFormat="1" ht="18.75">
      <c r="A22" s="41"/>
      <c r="B22" s="46"/>
    </row>
    <row r="23" spans="1:2" s="47" customFormat="1" ht="18.75">
      <c r="A23" s="41"/>
      <c r="B23" s="46"/>
    </row>
    <row r="24" spans="1:2" s="47" customFormat="1" ht="18.75">
      <c r="A24" s="41"/>
      <c r="B24" s="46"/>
    </row>
    <row r="25" spans="1:2" s="47" customFormat="1" ht="18.75">
      <c r="A25" s="41"/>
      <c r="B25" s="46"/>
    </row>
    <row r="26" spans="1:2" s="47" customFormat="1" ht="18.75">
      <c r="A26" s="41"/>
      <c r="B26" s="46"/>
    </row>
    <row r="27" spans="1:2" s="47" customFormat="1" ht="18.75">
      <c r="A27" s="41"/>
      <c r="B27" s="46"/>
    </row>
    <row r="28" spans="1:2" s="47" customFormat="1" ht="18.75">
      <c r="A28" s="41"/>
      <c r="B28" s="46"/>
    </row>
    <row r="29" spans="1:2" s="47" customFormat="1" ht="18.75">
      <c r="A29" s="41"/>
      <c r="B29" s="46"/>
    </row>
    <row r="30" spans="1:2" s="47" customFormat="1" ht="18.75">
      <c r="A30" s="41"/>
      <c r="B30" s="46"/>
    </row>
    <row r="31" spans="1:2" s="47" customFormat="1" ht="18.75">
      <c r="A31" s="41"/>
      <c r="B31" s="46"/>
    </row>
    <row r="32" spans="1:2" s="47" customFormat="1" ht="18.75">
      <c r="A32" s="41"/>
      <c r="B32" s="46"/>
    </row>
    <row r="33" spans="1:2" s="47" customFormat="1" ht="18.75">
      <c r="A33" s="41"/>
      <c r="B33" s="46"/>
    </row>
    <row r="34" spans="1:2" s="47" customFormat="1" ht="18.75">
      <c r="A34" s="41"/>
      <c r="B34" s="46"/>
    </row>
    <row r="35" spans="1:2" s="47" customFormat="1" ht="18.75">
      <c r="A35" s="41"/>
      <c r="B35" s="46"/>
    </row>
    <row r="36" spans="1:2" s="47" customFormat="1" ht="18.75">
      <c r="A36" s="41"/>
      <c r="B36" s="46"/>
    </row>
    <row r="37" spans="1:2" s="47" customFormat="1" ht="18.75">
      <c r="A37" s="41"/>
      <c r="B37" s="46"/>
    </row>
    <row r="38" spans="1:2" s="47" customFormat="1" ht="18.75">
      <c r="A38" s="41"/>
      <c r="B38" s="46"/>
    </row>
    <row r="39" spans="1:2" s="47" customFormat="1" ht="18.75">
      <c r="A39" s="41"/>
      <c r="B39" s="46"/>
    </row>
    <row r="40" spans="1:2" ht="19.5" thickBot="1">
      <c r="A40" s="8" t="s">
        <v>26</v>
      </c>
      <c r="B40" s="48" t="s">
        <v>32</v>
      </c>
    </row>
    <row r="41" spans="1:4" ht="19.5" thickTop="1">
      <c r="A41" s="12" t="s">
        <v>0</v>
      </c>
      <c r="B41" s="54">
        <v>5</v>
      </c>
      <c r="D41" s="49"/>
    </row>
    <row r="42" spans="1:2" ht="18.75">
      <c r="A42" s="8" t="s">
        <v>1</v>
      </c>
      <c r="B42" s="53">
        <v>20</v>
      </c>
    </row>
    <row r="43" spans="1:2" ht="18.75">
      <c r="A43" s="8" t="s">
        <v>104</v>
      </c>
      <c r="B43" s="53">
        <v>20</v>
      </c>
    </row>
    <row r="44" spans="1:2" ht="18.75">
      <c r="A44" s="8" t="s">
        <v>57</v>
      </c>
      <c r="B44" s="53">
        <v>15</v>
      </c>
    </row>
    <row r="45" spans="1:2" ht="18.75">
      <c r="A45" s="8" t="s">
        <v>3</v>
      </c>
      <c r="B45" s="53">
        <v>5</v>
      </c>
    </row>
    <row r="46" spans="1:2" ht="18.75">
      <c r="A46" s="8" t="s">
        <v>4</v>
      </c>
      <c r="B46" s="44">
        <v>10</v>
      </c>
    </row>
    <row r="47" spans="1:2" ht="18.75">
      <c r="A47" s="8" t="s">
        <v>5</v>
      </c>
      <c r="B47" s="53">
        <v>20</v>
      </c>
    </row>
    <row r="48" spans="1:2" ht="18.75">
      <c r="A48" s="8" t="s">
        <v>6</v>
      </c>
      <c r="B48" s="53">
        <v>20</v>
      </c>
    </row>
    <row r="49" spans="1:2" ht="18.75">
      <c r="A49" s="8" t="s">
        <v>7</v>
      </c>
      <c r="B49" s="53">
        <v>5</v>
      </c>
    </row>
    <row r="50" spans="1:2" ht="18.75">
      <c r="A50" s="8" t="s">
        <v>8</v>
      </c>
      <c r="B50" s="53">
        <v>50</v>
      </c>
    </row>
    <row r="51" spans="1:2" ht="18.75">
      <c r="A51" s="8" t="s">
        <v>9</v>
      </c>
      <c r="B51" s="53">
        <v>15</v>
      </c>
    </row>
    <row r="52" spans="1:2" ht="18.75">
      <c r="A52" s="8" t="s">
        <v>10</v>
      </c>
      <c r="B52" s="53">
        <v>5</v>
      </c>
    </row>
    <row r="53" spans="1:2" ht="18.75">
      <c r="A53" s="8" t="s">
        <v>36</v>
      </c>
      <c r="B53" s="44"/>
    </row>
    <row r="54" spans="1:2" ht="18.75">
      <c r="A54" s="8" t="s">
        <v>38</v>
      </c>
      <c r="B54" s="53">
        <v>15</v>
      </c>
    </row>
    <row r="55" spans="1:2" ht="18.75">
      <c r="A55" s="8" t="s">
        <v>102</v>
      </c>
      <c r="B55" s="53">
        <v>24</v>
      </c>
    </row>
    <row r="56" spans="1:2" ht="18.75">
      <c r="A56" s="8" t="s">
        <v>103</v>
      </c>
      <c r="B56" s="53">
        <v>5</v>
      </c>
    </row>
    <row r="57" spans="1:2" ht="18.75">
      <c r="A57" s="8" t="s">
        <v>11</v>
      </c>
      <c r="B57" s="53">
        <v>2</v>
      </c>
    </row>
    <row r="58" spans="1:2" ht="18.75">
      <c r="A58" s="8" t="s">
        <v>124</v>
      </c>
      <c r="B58" s="44">
        <v>37.1</v>
      </c>
    </row>
    <row r="59" spans="1:2" ht="18.75">
      <c r="A59" s="8" t="s">
        <v>28</v>
      </c>
      <c r="B59" s="44">
        <v>159</v>
      </c>
    </row>
    <row r="60" spans="1:2" ht="18.75">
      <c r="A60" s="8" t="s">
        <v>41</v>
      </c>
      <c r="B60" s="44">
        <v>14.3</v>
      </c>
    </row>
    <row r="61" spans="1:2" ht="18.75">
      <c r="A61" s="8" t="s">
        <v>29</v>
      </c>
      <c r="B61" s="53">
        <v>9</v>
      </c>
    </row>
    <row r="62" spans="1:2" ht="18.75">
      <c r="A62" s="8" t="s">
        <v>105</v>
      </c>
      <c r="B62" s="44">
        <v>8</v>
      </c>
    </row>
    <row r="63" spans="1:2" ht="18.75">
      <c r="A63" s="8" t="s">
        <v>106</v>
      </c>
      <c r="B63" s="44">
        <v>3.6</v>
      </c>
    </row>
    <row r="64" spans="1:4" ht="18.75">
      <c r="A64" s="8" t="s">
        <v>31</v>
      </c>
      <c r="B64" s="44">
        <v>10</v>
      </c>
      <c r="D64" s="2">
        <f>SUM(B46+B58+B59+B60+B62+B63+B64+B65+B67+B68)</f>
        <v>255</v>
      </c>
    </row>
    <row r="65" spans="1:5" ht="18.75">
      <c r="A65" s="10" t="s">
        <v>15</v>
      </c>
      <c r="B65" s="44">
        <v>1</v>
      </c>
      <c r="E65" s="50"/>
    </row>
    <row r="66" spans="1:2" ht="18.75">
      <c r="A66" s="10" t="s">
        <v>96</v>
      </c>
      <c r="B66" s="53">
        <v>5</v>
      </c>
    </row>
    <row r="67" spans="1:2" ht="18.75">
      <c r="A67" s="10" t="s">
        <v>94</v>
      </c>
      <c r="B67" s="44">
        <v>2</v>
      </c>
    </row>
    <row r="68" spans="1:5" ht="18.75">
      <c r="A68" s="10" t="s">
        <v>95</v>
      </c>
      <c r="B68" s="44">
        <v>10</v>
      </c>
      <c r="C68" s="50"/>
      <c r="D68" s="50"/>
      <c r="E68" s="50"/>
    </row>
    <row r="69" spans="1:5" ht="18.75">
      <c r="A69" s="10" t="s">
        <v>99</v>
      </c>
      <c r="B69" s="53">
        <v>100</v>
      </c>
      <c r="C69" s="50"/>
      <c r="D69" s="50"/>
      <c r="E69" s="50"/>
    </row>
    <row r="70" spans="1:5" ht="18.75">
      <c r="A70" s="10" t="s">
        <v>100</v>
      </c>
      <c r="B70" s="53">
        <v>4</v>
      </c>
      <c r="C70" s="50"/>
      <c r="D70" s="50"/>
      <c r="E70" s="50"/>
    </row>
    <row r="71" spans="1:5" ht="18.75">
      <c r="A71" s="10" t="s">
        <v>101</v>
      </c>
      <c r="B71" s="53">
        <v>5</v>
      </c>
      <c r="C71" s="50"/>
      <c r="D71" s="50"/>
      <c r="E71" s="50"/>
    </row>
    <row r="72" spans="1:5" ht="18.75">
      <c r="A72" s="10" t="s">
        <v>108</v>
      </c>
      <c r="B72" s="53">
        <v>15</v>
      </c>
      <c r="C72" s="50"/>
      <c r="D72" s="50"/>
      <c r="E72" s="50"/>
    </row>
    <row r="73" spans="1:5" ht="18.75">
      <c r="A73" s="10" t="s">
        <v>107</v>
      </c>
      <c r="B73" s="53">
        <v>40</v>
      </c>
      <c r="C73" s="50"/>
      <c r="D73" s="50"/>
      <c r="E73" s="50"/>
    </row>
    <row r="74" spans="1:5" ht="18.75">
      <c r="A74" s="10" t="s">
        <v>123</v>
      </c>
      <c r="B74" s="53">
        <v>10</v>
      </c>
      <c r="C74" s="50"/>
      <c r="D74" s="50"/>
      <c r="E74" s="50"/>
    </row>
    <row r="75" spans="1:2" ht="18.75">
      <c r="A75" s="8" t="s">
        <v>24</v>
      </c>
      <c r="B75" s="45">
        <f>SUM(B41:B74)</f>
        <v>669</v>
      </c>
    </row>
    <row r="77" spans="1:5" ht="12.75">
      <c r="A77" s="50"/>
      <c r="B77" s="50"/>
      <c r="E77" s="50"/>
    </row>
    <row r="78" spans="1:5" ht="12.75">
      <c r="A78" s="50"/>
      <c r="B78" s="50"/>
      <c r="C78" s="50"/>
      <c r="E78" s="50"/>
    </row>
    <row r="79" ht="12.75">
      <c r="A79" s="50"/>
    </row>
    <row r="80" ht="15.75">
      <c r="A80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C39" sqref="C39"/>
    </sheetView>
  </sheetViews>
  <sheetFormatPr defaultColWidth="9.140625" defaultRowHeight="12.75"/>
  <cols>
    <col min="1" max="1" width="54.7109375" style="2" customWidth="1"/>
    <col min="2" max="2" width="9.140625" style="2" customWidth="1"/>
    <col min="3" max="3" width="10.00390625" style="2" customWidth="1"/>
    <col min="4" max="4" width="10.140625" style="2" bestFit="1" customWidth="1"/>
    <col min="5" max="16384" width="9.140625" style="2" customWidth="1"/>
  </cols>
  <sheetData>
    <row r="1" ht="18.75">
      <c r="A1" s="41" t="s">
        <v>93</v>
      </c>
    </row>
    <row r="2" spans="1:2" ht="19.5" thickBot="1">
      <c r="A2" s="8" t="s">
        <v>25</v>
      </c>
      <c r="B2" s="42" t="s">
        <v>32</v>
      </c>
    </row>
    <row r="3" spans="1:2" ht="19.5" thickTop="1">
      <c r="A3" s="12" t="s">
        <v>16</v>
      </c>
      <c r="B3" s="43">
        <v>740</v>
      </c>
    </row>
    <row r="4" spans="1:2" ht="18.75">
      <c r="A4" s="12" t="s">
        <v>83</v>
      </c>
      <c r="B4" s="43">
        <v>55</v>
      </c>
    </row>
    <row r="5" spans="1:2" ht="18.75">
      <c r="A5" s="8" t="s">
        <v>17</v>
      </c>
      <c r="B5" s="44">
        <v>1</v>
      </c>
    </row>
    <row r="6" spans="1:2" ht="18.75">
      <c r="A6" s="8" t="s">
        <v>18</v>
      </c>
      <c r="B6" s="44">
        <v>30</v>
      </c>
    </row>
    <row r="7" spans="1:2" ht="18.75">
      <c r="A7" s="8" t="s">
        <v>19</v>
      </c>
      <c r="B7" s="44">
        <v>24</v>
      </c>
    </row>
    <row r="8" spans="1:2" ht="18.75">
      <c r="A8" s="8" t="s">
        <v>22</v>
      </c>
      <c r="B8" s="44">
        <v>250</v>
      </c>
    </row>
    <row r="9" spans="1:2" ht="18.75">
      <c r="A9" s="8" t="s">
        <v>37</v>
      </c>
      <c r="B9" s="44">
        <v>54</v>
      </c>
    </row>
    <row r="10" spans="1:2" ht="18.75">
      <c r="A10" s="8" t="s">
        <v>23</v>
      </c>
      <c r="B10" s="44">
        <v>50</v>
      </c>
    </row>
    <row r="11" spans="1:2" ht="18.75">
      <c r="A11" s="8" t="s">
        <v>21</v>
      </c>
      <c r="B11" s="44">
        <v>60.1</v>
      </c>
    </row>
    <row r="12" spans="1:2" ht="18.75">
      <c r="A12" s="8" t="s">
        <v>24</v>
      </c>
      <c r="B12" s="45">
        <f>SUM(B3:B11)</f>
        <v>1264.1</v>
      </c>
    </row>
    <row r="13" spans="1:2" s="47" customFormat="1" ht="18.75">
      <c r="A13" s="41"/>
      <c r="B13" s="46"/>
    </row>
    <row r="14" spans="1:2" ht="19.5" thickBot="1">
      <c r="A14" s="8" t="s">
        <v>26</v>
      </c>
      <c r="B14" s="48" t="s">
        <v>32</v>
      </c>
    </row>
    <row r="15" spans="1:4" ht="19.5" thickTop="1">
      <c r="A15" s="12" t="s">
        <v>97</v>
      </c>
      <c r="B15" s="43">
        <v>5</v>
      </c>
      <c r="D15" s="49"/>
    </row>
    <row r="16" spans="1:2" ht="18.75">
      <c r="A16" s="8" t="s">
        <v>98</v>
      </c>
      <c r="B16" s="44">
        <v>55</v>
      </c>
    </row>
    <row r="17" spans="1:2" ht="18.75">
      <c r="A17" s="8" t="s">
        <v>109</v>
      </c>
      <c r="B17" s="44">
        <v>20</v>
      </c>
    </row>
    <row r="18" spans="1:2" ht="18.75">
      <c r="A18" s="8" t="s">
        <v>110</v>
      </c>
      <c r="B18" s="44">
        <v>20</v>
      </c>
    </row>
    <row r="19" spans="1:2" ht="18.75">
      <c r="A19" s="8" t="s">
        <v>111</v>
      </c>
      <c r="B19" s="44">
        <v>5</v>
      </c>
    </row>
    <row r="20" spans="1:2" ht="18.75">
      <c r="A20" s="8" t="s">
        <v>112</v>
      </c>
      <c r="B20" s="44">
        <v>4</v>
      </c>
    </row>
    <row r="21" spans="1:2" ht="18.75">
      <c r="A21" s="8" t="s">
        <v>113</v>
      </c>
      <c r="B21" s="44">
        <v>15</v>
      </c>
    </row>
    <row r="22" spans="1:2" ht="18.75">
      <c r="A22" s="8" t="s">
        <v>114</v>
      </c>
      <c r="B22" s="44">
        <v>100</v>
      </c>
    </row>
    <row r="23" spans="1:2" ht="18.75">
      <c r="A23" s="8" t="s">
        <v>115</v>
      </c>
      <c r="B23" s="44">
        <v>5</v>
      </c>
    </row>
    <row r="24" spans="1:2" ht="18.75">
      <c r="A24" s="8" t="s">
        <v>116</v>
      </c>
      <c r="B24" s="44">
        <v>50</v>
      </c>
    </row>
    <row r="25" spans="1:2" ht="18.75">
      <c r="A25" s="8" t="s">
        <v>117</v>
      </c>
      <c r="B25" s="44">
        <v>5</v>
      </c>
    </row>
    <row r="26" spans="1:2" ht="18.75">
      <c r="A26" s="8" t="s">
        <v>118</v>
      </c>
      <c r="B26" s="44">
        <v>15</v>
      </c>
    </row>
    <row r="27" spans="1:2" ht="18.75">
      <c r="A27" s="8" t="s">
        <v>119</v>
      </c>
      <c r="B27" s="44">
        <v>5</v>
      </c>
    </row>
    <row r="28" spans="1:2" ht="18.75">
      <c r="A28" s="8" t="s">
        <v>120</v>
      </c>
      <c r="B28" s="44">
        <v>24</v>
      </c>
    </row>
    <row r="29" spans="1:5" ht="18.75">
      <c r="A29" s="10" t="s">
        <v>121</v>
      </c>
      <c r="B29" s="44">
        <v>86</v>
      </c>
      <c r="E29" s="50"/>
    </row>
    <row r="30" spans="1:2" ht="18.75">
      <c r="A30" s="10" t="s">
        <v>122</v>
      </c>
      <c r="B30" s="44">
        <v>255</v>
      </c>
    </row>
    <row r="31" spans="1:5" ht="18.75">
      <c r="A31" s="10"/>
      <c r="B31" s="44"/>
      <c r="C31" s="50"/>
      <c r="D31" s="50"/>
      <c r="E31" s="50"/>
    </row>
    <row r="32" spans="1:2" ht="18.75">
      <c r="A32" s="8" t="s">
        <v>24</v>
      </c>
      <c r="B32" s="45">
        <f>SUM(B15:B31)</f>
        <v>669</v>
      </c>
    </row>
    <row r="34" spans="1:5" ht="12.75">
      <c r="A34" s="50"/>
      <c r="B34" s="50"/>
      <c r="E34" s="50"/>
    </row>
    <row r="35" spans="1:5" ht="12.75">
      <c r="A35" s="50"/>
      <c r="B35" s="50"/>
      <c r="C35" s="50"/>
      <c r="E35" s="50"/>
    </row>
    <row r="36" ht="12.75">
      <c r="A36" s="50"/>
    </row>
    <row r="37" ht="15.75">
      <c r="A37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35">
      <selection activeCell="A43" sqref="A1:IV16384"/>
    </sheetView>
  </sheetViews>
  <sheetFormatPr defaultColWidth="9.140625" defaultRowHeight="12.75"/>
  <cols>
    <col min="1" max="2" width="7.7109375" style="2" customWidth="1"/>
    <col min="3" max="3" width="54.7109375" style="2" customWidth="1"/>
    <col min="4" max="4" width="14.8515625" style="2" customWidth="1"/>
    <col min="5" max="5" width="10.140625" style="2" bestFit="1" customWidth="1"/>
    <col min="6" max="16384" width="9.140625" style="2" customWidth="1"/>
  </cols>
  <sheetData>
    <row r="1" ht="19.5" thickBot="1">
      <c r="C1" s="41" t="s">
        <v>199</v>
      </c>
    </row>
    <row r="2" spans="1:4" ht="19.5" thickBot="1">
      <c r="A2" s="69" t="s">
        <v>127</v>
      </c>
      <c r="B2" s="56" t="s">
        <v>166</v>
      </c>
      <c r="C2" s="60" t="s">
        <v>25</v>
      </c>
      <c r="D2" s="70" t="s">
        <v>165</v>
      </c>
    </row>
    <row r="3" spans="1:4" ht="18.75">
      <c r="A3" s="67"/>
      <c r="B3" s="68">
        <v>1111</v>
      </c>
      <c r="C3" s="64" t="s">
        <v>128</v>
      </c>
      <c r="D3" s="75">
        <v>160000</v>
      </c>
    </row>
    <row r="4" spans="1:4" ht="18.75">
      <c r="A4" s="58"/>
      <c r="B4" s="44">
        <v>1112</v>
      </c>
      <c r="C4" s="8" t="s">
        <v>128</v>
      </c>
      <c r="D4" s="66">
        <v>10000</v>
      </c>
    </row>
    <row r="5" spans="1:4" ht="18.75">
      <c r="A5" s="58"/>
      <c r="B5" s="44">
        <v>1113</v>
      </c>
      <c r="C5" s="61" t="s">
        <v>128</v>
      </c>
      <c r="D5" s="66">
        <v>20000</v>
      </c>
    </row>
    <row r="6" spans="1:4" ht="18.75">
      <c r="A6" s="58"/>
      <c r="B6" s="44">
        <v>1121</v>
      </c>
      <c r="C6" s="61" t="s">
        <v>128</v>
      </c>
      <c r="D6" s="66">
        <v>160000</v>
      </c>
    </row>
    <row r="7" spans="1:4" ht="18.75">
      <c r="A7" s="58"/>
      <c r="B7" s="44">
        <v>1211</v>
      </c>
      <c r="C7" s="61" t="s">
        <v>128</v>
      </c>
      <c r="D7" s="66">
        <v>380000</v>
      </c>
    </row>
    <row r="8" spans="1:4" ht="18.75">
      <c r="A8" s="58"/>
      <c r="B8" s="44">
        <v>1341</v>
      </c>
      <c r="C8" s="62" t="s">
        <v>130</v>
      </c>
      <c r="D8" s="66">
        <v>1000</v>
      </c>
    </row>
    <row r="9" spans="1:4" ht="18.75">
      <c r="A9" s="58"/>
      <c r="B9" s="44">
        <v>1337</v>
      </c>
      <c r="C9" s="62" t="s">
        <v>135</v>
      </c>
      <c r="D9" s="66">
        <v>50000</v>
      </c>
    </row>
    <row r="10" spans="1:4" ht="18.75">
      <c r="A10" s="58"/>
      <c r="B10" s="44">
        <v>1511</v>
      </c>
      <c r="C10" s="61" t="s">
        <v>129</v>
      </c>
      <c r="D10" s="66">
        <v>55000</v>
      </c>
    </row>
    <row r="11" spans="1:4" ht="18.75">
      <c r="A11" s="58"/>
      <c r="B11" s="44">
        <v>4112</v>
      </c>
      <c r="C11" s="62" t="s">
        <v>136</v>
      </c>
      <c r="D11" s="66">
        <v>60100</v>
      </c>
    </row>
    <row r="12" spans="1:4" ht="18.75">
      <c r="A12" s="58">
        <v>1012</v>
      </c>
      <c r="B12" s="44">
        <v>2131</v>
      </c>
      <c r="C12" s="62" t="s">
        <v>132</v>
      </c>
      <c r="D12" s="66">
        <v>24000</v>
      </c>
    </row>
    <row r="13" spans="1:4" ht="18.75">
      <c r="A13" s="58">
        <v>1032</v>
      </c>
      <c r="B13" s="44">
        <v>2131</v>
      </c>
      <c r="C13" s="62" t="s">
        <v>133</v>
      </c>
      <c r="D13" s="66">
        <v>250000</v>
      </c>
    </row>
    <row r="14" spans="1:4" ht="18.75">
      <c r="A14" s="58"/>
      <c r="B14" s="44">
        <v>2324</v>
      </c>
      <c r="C14" s="62" t="s">
        <v>160</v>
      </c>
      <c r="D14" s="66">
        <v>16000</v>
      </c>
    </row>
    <row r="15" spans="1:4" ht="18.75">
      <c r="A15" s="58">
        <v>2310</v>
      </c>
      <c r="B15" s="44">
        <v>2111</v>
      </c>
      <c r="C15" s="62" t="s">
        <v>131</v>
      </c>
      <c r="D15" s="66">
        <v>30000</v>
      </c>
    </row>
    <row r="16" spans="1:4" ht="18.75">
      <c r="A16" s="58">
        <v>3612</v>
      </c>
      <c r="B16" s="44">
        <v>2132</v>
      </c>
      <c r="C16" s="62" t="s">
        <v>134</v>
      </c>
      <c r="D16" s="66">
        <v>54000</v>
      </c>
    </row>
    <row r="17" spans="1:4" ht="18.75">
      <c r="A17" s="58">
        <v>6171</v>
      </c>
      <c r="B17" s="44">
        <v>2141</v>
      </c>
      <c r="C17" s="62" t="s">
        <v>138</v>
      </c>
      <c r="D17" s="66">
        <v>1000</v>
      </c>
    </row>
    <row r="18" spans="1:4" ht="18.75">
      <c r="A18" s="58">
        <v>6310</v>
      </c>
      <c r="B18" s="44">
        <v>2142</v>
      </c>
      <c r="C18" s="62" t="s">
        <v>137</v>
      </c>
      <c r="D18" s="66">
        <v>20000</v>
      </c>
    </row>
    <row r="19" spans="1:4" ht="18.75">
      <c r="A19" s="58"/>
      <c r="B19" s="44"/>
      <c r="C19" s="62" t="s">
        <v>24</v>
      </c>
      <c r="D19" s="66">
        <f>SUM(D3:D18)</f>
        <v>1291100</v>
      </c>
    </row>
    <row r="20" spans="1:4" s="47" customFormat="1" ht="19.5" thickBot="1">
      <c r="A20" s="76"/>
      <c r="B20" s="77"/>
      <c r="C20" s="41"/>
      <c r="D20" s="78"/>
    </row>
    <row r="21" spans="1:4" ht="19.5" thickBot="1">
      <c r="A21" s="79" t="s">
        <v>127</v>
      </c>
      <c r="B21" s="80" t="s">
        <v>166</v>
      </c>
      <c r="C21" s="60" t="s">
        <v>26</v>
      </c>
      <c r="D21" s="81" t="s">
        <v>165</v>
      </c>
    </row>
    <row r="22" spans="1:5" ht="18.75">
      <c r="A22" s="57">
        <v>1031</v>
      </c>
      <c r="B22" s="43">
        <v>5169</v>
      </c>
      <c r="C22" s="61" t="s">
        <v>139</v>
      </c>
      <c r="D22" s="75">
        <v>3000</v>
      </c>
      <c r="E22" s="49"/>
    </row>
    <row r="23" spans="1:5" ht="18.75">
      <c r="A23" s="58">
        <v>2212</v>
      </c>
      <c r="B23" s="44">
        <v>5169</v>
      </c>
      <c r="C23" s="61" t="s">
        <v>140</v>
      </c>
      <c r="D23" s="66">
        <v>20000</v>
      </c>
      <c r="E23" s="49"/>
    </row>
    <row r="24" spans="1:5" ht="18.75">
      <c r="A24" s="58">
        <v>2219</v>
      </c>
      <c r="B24" s="44">
        <v>6127</v>
      </c>
      <c r="C24" s="61" t="s">
        <v>161</v>
      </c>
      <c r="D24" s="66">
        <v>120000</v>
      </c>
      <c r="E24" s="49"/>
    </row>
    <row r="25" spans="1:5" ht="18.75">
      <c r="A25" s="58"/>
      <c r="B25" s="44">
        <v>5169</v>
      </c>
      <c r="C25" s="61" t="s">
        <v>207</v>
      </c>
      <c r="D25" s="66">
        <v>3000</v>
      </c>
      <c r="E25" s="49"/>
    </row>
    <row r="26" spans="1:5" ht="18.75">
      <c r="A26" s="58"/>
      <c r="B26" s="44">
        <v>5137</v>
      </c>
      <c r="C26" s="61" t="s">
        <v>162</v>
      </c>
      <c r="D26" s="66">
        <v>30000</v>
      </c>
      <c r="E26" s="49"/>
    </row>
    <row r="27" spans="1:4" ht="18.75">
      <c r="A27" s="58">
        <v>2310</v>
      </c>
      <c r="B27" s="44">
        <v>5154</v>
      </c>
      <c r="C27" s="62" t="s">
        <v>163</v>
      </c>
      <c r="D27" s="66">
        <v>20000</v>
      </c>
    </row>
    <row r="28" spans="1:4" ht="18.75">
      <c r="A28" s="58"/>
      <c r="B28" s="44">
        <v>5164</v>
      </c>
      <c r="C28" s="62" t="s">
        <v>164</v>
      </c>
      <c r="D28" s="66">
        <v>100</v>
      </c>
    </row>
    <row r="29" spans="1:4" ht="18.75">
      <c r="A29" s="58"/>
      <c r="B29" s="44">
        <v>5169</v>
      </c>
      <c r="C29" s="62" t="s">
        <v>167</v>
      </c>
      <c r="D29" s="66">
        <v>20000</v>
      </c>
    </row>
    <row r="30" spans="1:4" ht="18.75">
      <c r="A30" s="58"/>
      <c r="B30" s="44">
        <v>5171</v>
      </c>
      <c r="C30" s="62" t="s">
        <v>168</v>
      </c>
      <c r="D30" s="66">
        <v>20000</v>
      </c>
    </row>
    <row r="31" spans="1:4" ht="18.75">
      <c r="A31" s="58">
        <v>2333</v>
      </c>
      <c r="B31" s="44">
        <v>5171</v>
      </c>
      <c r="C31" s="62" t="s">
        <v>169</v>
      </c>
      <c r="D31" s="66">
        <v>250000</v>
      </c>
    </row>
    <row r="32" spans="1:4" ht="18.75">
      <c r="A32" s="58"/>
      <c r="B32" s="44">
        <v>5169</v>
      </c>
      <c r="C32" s="62" t="s">
        <v>208</v>
      </c>
      <c r="D32" s="66">
        <v>7000</v>
      </c>
    </row>
    <row r="33" spans="1:4" ht="18.75">
      <c r="A33" s="58">
        <v>3113</v>
      </c>
      <c r="B33" s="44">
        <v>5321</v>
      </c>
      <c r="C33" s="62" t="s">
        <v>142</v>
      </c>
      <c r="D33" s="66">
        <v>20000</v>
      </c>
    </row>
    <row r="34" spans="1:4" ht="18.75">
      <c r="A34" s="58">
        <v>3314</v>
      </c>
      <c r="B34" s="44">
        <v>5021</v>
      </c>
      <c r="C34" s="62" t="s">
        <v>170</v>
      </c>
      <c r="D34" s="66">
        <v>5000</v>
      </c>
    </row>
    <row r="35" spans="1:4" ht="18.75">
      <c r="A35" s="58">
        <v>3319</v>
      </c>
      <c r="B35" s="44">
        <v>5021</v>
      </c>
      <c r="C35" s="62" t="s">
        <v>171</v>
      </c>
      <c r="D35" s="66">
        <v>4000</v>
      </c>
    </row>
    <row r="36" spans="1:4" ht="18.75">
      <c r="A36" s="58">
        <v>3326</v>
      </c>
      <c r="B36" s="44">
        <v>5139</v>
      </c>
      <c r="C36" s="62" t="s">
        <v>172</v>
      </c>
      <c r="D36" s="66">
        <v>500</v>
      </c>
    </row>
    <row r="37" spans="1:4" ht="18.75">
      <c r="A37" s="58">
        <v>3412</v>
      </c>
      <c r="B37" s="44">
        <v>5137</v>
      </c>
      <c r="C37" s="62" t="s">
        <v>173</v>
      </c>
      <c r="D37" s="66">
        <v>15000</v>
      </c>
    </row>
    <row r="38" spans="1:4" ht="18.75">
      <c r="A38" s="58">
        <v>3429</v>
      </c>
      <c r="B38" s="44">
        <v>5139</v>
      </c>
      <c r="C38" s="62" t="s">
        <v>174</v>
      </c>
      <c r="D38" s="66">
        <v>4000</v>
      </c>
    </row>
    <row r="39" spans="1:4" ht="18.75">
      <c r="A39" s="58"/>
      <c r="B39" s="44">
        <v>5175</v>
      </c>
      <c r="C39" s="62" t="s">
        <v>175</v>
      </c>
      <c r="D39" s="66">
        <v>4000</v>
      </c>
    </row>
    <row r="40" spans="1:4" ht="18.75">
      <c r="A40" s="58">
        <v>3612</v>
      </c>
      <c r="B40" s="44">
        <v>5171</v>
      </c>
      <c r="C40" s="62" t="s">
        <v>148</v>
      </c>
      <c r="D40" s="66">
        <v>15000</v>
      </c>
    </row>
    <row r="41" spans="1:4" ht="18.75">
      <c r="A41" s="58">
        <v>3631</v>
      </c>
      <c r="B41" s="44">
        <v>5154</v>
      </c>
      <c r="C41" s="62" t="s">
        <v>176</v>
      </c>
      <c r="D41" s="66">
        <v>5000</v>
      </c>
    </row>
    <row r="42" spans="1:4" ht="18.75">
      <c r="A42" s="58">
        <v>3639</v>
      </c>
      <c r="B42" s="44">
        <v>6121</v>
      </c>
      <c r="C42" s="62" t="s">
        <v>177</v>
      </c>
      <c r="D42" s="66">
        <v>20000</v>
      </c>
    </row>
    <row r="43" spans="1:4" ht="18.75">
      <c r="A43" s="58">
        <v>3721</v>
      </c>
      <c r="B43" s="44">
        <v>5169</v>
      </c>
      <c r="C43" s="62" t="s">
        <v>150</v>
      </c>
      <c r="D43" s="66">
        <v>5000</v>
      </c>
    </row>
    <row r="44" spans="1:4" ht="18.75">
      <c r="A44" s="58">
        <v>3722</v>
      </c>
      <c r="B44" s="44">
        <v>5169</v>
      </c>
      <c r="C44" s="62" t="s">
        <v>151</v>
      </c>
      <c r="D44" s="66">
        <v>50000</v>
      </c>
    </row>
    <row r="45" spans="1:4" ht="18.75">
      <c r="A45" s="58">
        <v>3723</v>
      </c>
      <c r="B45" s="44">
        <v>5169</v>
      </c>
      <c r="C45" s="62" t="s">
        <v>152</v>
      </c>
      <c r="D45" s="66">
        <v>15000</v>
      </c>
    </row>
    <row r="46" spans="1:4" ht="18.75">
      <c r="A46" s="58">
        <v>3745</v>
      </c>
      <c r="B46" s="44">
        <v>5156</v>
      </c>
      <c r="C46" s="62" t="s">
        <v>178</v>
      </c>
      <c r="D46" s="66">
        <v>5000</v>
      </c>
    </row>
    <row r="47" spans="1:4" ht="18.75">
      <c r="A47" s="58"/>
      <c r="B47" s="44">
        <v>5169</v>
      </c>
      <c r="C47" s="62" t="s">
        <v>179</v>
      </c>
      <c r="D47" s="66">
        <v>5000</v>
      </c>
    </row>
    <row r="48" spans="1:4" ht="18.75">
      <c r="A48" s="58">
        <v>5512</v>
      </c>
      <c r="B48" s="44">
        <v>5137</v>
      </c>
      <c r="C48" s="62" t="s">
        <v>181</v>
      </c>
      <c r="D48" s="66">
        <v>5000</v>
      </c>
    </row>
    <row r="49" spans="1:4" ht="18.75">
      <c r="A49" s="58"/>
      <c r="B49" s="44">
        <v>5137</v>
      </c>
      <c r="C49" s="62" t="s">
        <v>185</v>
      </c>
      <c r="D49" s="66">
        <v>5000</v>
      </c>
    </row>
    <row r="50" spans="1:4" ht="18.75">
      <c r="A50" s="58"/>
      <c r="B50" s="44">
        <v>5139</v>
      </c>
      <c r="C50" s="62" t="s">
        <v>180</v>
      </c>
      <c r="D50" s="66">
        <v>5000</v>
      </c>
    </row>
    <row r="51" spans="1:4" ht="18.75">
      <c r="A51" s="58"/>
      <c r="B51" s="44">
        <v>5153</v>
      </c>
      <c r="C51" s="62" t="s">
        <v>183</v>
      </c>
      <c r="D51" s="66">
        <v>20000</v>
      </c>
    </row>
    <row r="52" spans="1:4" ht="18.75">
      <c r="A52" s="58"/>
      <c r="B52" s="44">
        <v>5154</v>
      </c>
      <c r="C52" s="62" t="s">
        <v>184</v>
      </c>
      <c r="D52" s="66">
        <v>30000</v>
      </c>
    </row>
    <row r="53" spans="1:4" ht="18.75">
      <c r="A53" s="58"/>
      <c r="B53" s="44">
        <v>5156</v>
      </c>
      <c r="C53" s="62" t="s">
        <v>186</v>
      </c>
      <c r="D53" s="66">
        <v>2000</v>
      </c>
    </row>
    <row r="54" spans="1:4" ht="18.75">
      <c r="A54" s="58"/>
      <c r="B54" s="44">
        <v>6121</v>
      </c>
      <c r="C54" s="62" t="s">
        <v>182</v>
      </c>
      <c r="D54" s="66">
        <v>50000</v>
      </c>
    </row>
    <row r="55" spans="1:6" ht="18.75">
      <c r="A55" s="58">
        <v>6112</v>
      </c>
      <c r="B55" s="44">
        <v>5023</v>
      </c>
      <c r="C55" s="63" t="s">
        <v>187</v>
      </c>
      <c r="D55" s="66">
        <v>159000</v>
      </c>
      <c r="F55" s="50"/>
    </row>
    <row r="56" spans="1:6" ht="18.75">
      <c r="A56" s="58"/>
      <c r="B56" s="44">
        <v>5032</v>
      </c>
      <c r="C56" s="63" t="s">
        <v>188</v>
      </c>
      <c r="D56" s="66">
        <v>14300</v>
      </c>
      <c r="F56" s="50"/>
    </row>
    <row r="57" spans="1:4" ht="18.75">
      <c r="A57" s="58">
        <v>6171</v>
      </c>
      <c r="B57" s="44">
        <v>5021</v>
      </c>
      <c r="C57" s="63" t="s">
        <v>189</v>
      </c>
      <c r="D57" s="66">
        <v>48000</v>
      </c>
    </row>
    <row r="58" spans="1:6" ht="18.75">
      <c r="A58" s="59"/>
      <c r="B58" s="44">
        <v>5139</v>
      </c>
      <c r="C58" s="63" t="s">
        <v>190</v>
      </c>
      <c r="D58" s="66">
        <v>5000</v>
      </c>
      <c r="E58" s="50"/>
      <c r="F58" s="50"/>
    </row>
    <row r="59" spans="1:6" ht="18.75">
      <c r="A59" s="59"/>
      <c r="B59" s="44">
        <v>5154</v>
      </c>
      <c r="C59" s="63" t="s">
        <v>191</v>
      </c>
      <c r="D59" s="66">
        <v>5000</v>
      </c>
      <c r="E59" s="50"/>
      <c r="F59" s="50"/>
    </row>
    <row r="60" spans="1:6" ht="18.75">
      <c r="A60" s="59"/>
      <c r="B60" s="44">
        <v>5155</v>
      </c>
      <c r="C60" s="63" t="s">
        <v>192</v>
      </c>
      <c r="D60" s="66">
        <v>8000</v>
      </c>
      <c r="E60" s="50"/>
      <c r="F60" s="50"/>
    </row>
    <row r="61" spans="1:6" ht="18.75">
      <c r="A61" s="59"/>
      <c r="B61" s="44">
        <v>5161</v>
      </c>
      <c r="C61" s="63" t="s">
        <v>193</v>
      </c>
      <c r="D61" s="66">
        <v>1000</v>
      </c>
      <c r="E61" s="50"/>
      <c r="F61" s="50"/>
    </row>
    <row r="62" spans="1:6" ht="18.75">
      <c r="A62" s="59"/>
      <c r="B62" s="44">
        <v>5162</v>
      </c>
      <c r="C62" s="63" t="s">
        <v>194</v>
      </c>
      <c r="D62" s="66">
        <v>10000</v>
      </c>
      <c r="E62" s="50"/>
      <c r="F62" s="50"/>
    </row>
    <row r="63" spans="1:6" ht="18.75">
      <c r="A63" s="59"/>
      <c r="B63" s="44">
        <v>5163</v>
      </c>
      <c r="C63" s="63" t="s">
        <v>195</v>
      </c>
      <c r="D63" s="66">
        <v>9000</v>
      </c>
      <c r="E63" s="50"/>
      <c r="F63" s="50"/>
    </row>
    <row r="64" spans="1:6" ht="18.75">
      <c r="A64" s="59"/>
      <c r="B64" s="44">
        <v>5163</v>
      </c>
      <c r="C64" s="63" t="s">
        <v>196</v>
      </c>
      <c r="D64" s="66">
        <v>10000</v>
      </c>
      <c r="E64" s="50"/>
      <c r="F64" s="50"/>
    </row>
    <row r="65" spans="1:6" ht="18.75">
      <c r="A65" s="59"/>
      <c r="B65" s="44">
        <v>5169</v>
      </c>
      <c r="C65" s="63" t="s">
        <v>197</v>
      </c>
      <c r="D65" s="66">
        <v>20000</v>
      </c>
      <c r="E65" s="50"/>
      <c r="F65" s="50"/>
    </row>
    <row r="66" spans="1:6" ht="18.75">
      <c r="A66" s="59"/>
      <c r="B66" s="44">
        <v>5329</v>
      </c>
      <c r="C66" s="63" t="s">
        <v>198</v>
      </c>
      <c r="D66" s="66">
        <v>990</v>
      </c>
      <c r="E66" s="50"/>
      <c r="F66" s="50"/>
    </row>
    <row r="67" spans="1:6" ht="18.75">
      <c r="A67" s="59"/>
      <c r="B67" s="44"/>
      <c r="C67" s="63"/>
      <c r="D67" s="66"/>
      <c r="E67" s="50"/>
      <c r="F67" s="50"/>
    </row>
    <row r="68" spans="1:5" ht="18.75">
      <c r="A68" s="58"/>
      <c r="B68" s="44"/>
      <c r="C68" s="62" t="s">
        <v>24</v>
      </c>
      <c r="D68" s="66">
        <f>SUM(D22:D66)</f>
        <v>1072890</v>
      </c>
      <c r="E68" s="71">
        <f>SUM(D68-D19)</f>
        <v>-218210</v>
      </c>
    </row>
    <row r="69" ht="12.75">
      <c r="D69" s="65"/>
    </row>
    <row r="70" spans="1:6" ht="28.5" customHeight="1">
      <c r="A70" s="2" t="s">
        <v>200</v>
      </c>
      <c r="C70" s="50"/>
      <c r="D70" s="65" t="s">
        <v>201</v>
      </c>
      <c r="F70" s="50"/>
    </row>
    <row r="71" spans="1:6" ht="28.5" customHeight="1">
      <c r="A71" s="2" t="s">
        <v>202</v>
      </c>
      <c r="C71" s="50"/>
      <c r="D71" s="65" t="s">
        <v>201</v>
      </c>
      <c r="F71" s="50"/>
    </row>
    <row r="72" spans="1:6" ht="28.5" customHeight="1">
      <c r="A72" s="2" t="s">
        <v>203</v>
      </c>
      <c r="C72" s="50"/>
      <c r="D72" s="65" t="s">
        <v>201</v>
      </c>
      <c r="F72" s="50"/>
    </row>
    <row r="73" spans="1:6" ht="28.5" customHeight="1">
      <c r="A73" s="2" t="s">
        <v>204</v>
      </c>
      <c r="C73" s="50"/>
      <c r="D73" s="65" t="s">
        <v>201</v>
      </c>
      <c r="F73" s="50"/>
    </row>
    <row r="74" spans="1:6" ht="28.5" customHeight="1">
      <c r="A74" s="2" t="s">
        <v>205</v>
      </c>
      <c r="C74" s="50"/>
      <c r="D74" s="65" t="s">
        <v>201</v>
      </c>
      <c r="F74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Slavětín</dc:creator>
  <cp:keywords/>
  <dc:description/>
  <cp:lastModifiedBy>Antlová Marie</cp:lastModifiedBy>
  <cp:lastPrinted>2021-12-03T08:18:07Z</cp:lastPrinted>
  <dcterms:created xsi:type="dcterms:W3CDTF">2007-10-26T10:53:57Z</dcterms:created>
  <dcterms:modified xsi:type="dcterms:W3CDTF">2021-12-03T08:25:25Z</dcterms:modified>
  <cp:category/>
  <cp:version/>
  <cp:contentType/>
  <cp:contentStatus/>
</cp:coreProperties>
</file>